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evereux-my.sharepoint.com/personal/phollida_ad_devereux_org/Documents/"/>
    </mc:Choice>
  </mc:AlternateContent>
  <bookViews>
    <workbookView xWindow="1305" yWindow="60" windowWidth="4680" windowHeight="4305" tabRatio="922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/>
</workbook>
</file>

<file path=xl/calcChain.xml><?xml version="1.0" encoding="utf-8"?>
<calcChain xmlns="http://schemas.openxmlformats.org/spreadsheetml/2006/main">
  <c r="J81" i="8" l="1"/>
  <c r="J81" i="3"/>
  <c r="D81" i="12"/>
  <c r="C81" i="12"/>
  <c r="B81" i="12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E75" i="12"/>
  <c r="B75" i="12"/>
  <c r="F86" i="11"/>
  <c r="E86" i="11"/>
  <c r="F85" i="11"/>
  <c r="E85" i="11"/>
  <c r="I85" i="11"/>
  <c r="F84" i="11"/>
  <c r="E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K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F85" i="12"/>
  <c r="E85" i="12"/>
  <c r="H85" i="12"/>
  <c r="F84" i="12"/>
  <c r="E84" i="12"/>
  <c r="F83" i="12"/>
  <c r="E83" i="12"/>
  <c r="F82" i="12"/>
  <c r="E82" i="12"/>
  <c r="H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D74" i="12"/>
  <c r="C74" i="12"/>
  <c r="B74" i="12"/>
  <c r="D73" i="12"/>
  <c r="E73" i="12"/>
  <c r="K73" i="12"/>
  <c r="C73" i="12"/>
  <c r="B73" i="12"/>
  <c r="D72" i="12"/>
  <c r="C72" i="12"/>
  <c r="F72" i="12"/>
  <c r="B72" i="12"/>
  <c r="D71" i="12"/>
  <c r="C71" i="12"/>
  <c r="F71" i="12"/>
  <c r="B71" i="12"/>
  <c r="D70" i="12"/>
  <c r="C70" i="12"/>
  <c r="B70" i="12"/>
  <c r="D69" i="12"/>
  <c r="C69" i="12"/>
  <c r="B69" i="12"/>
  <c r="D68" i="12"/>
  <c r="J79" i="12"/>
  <c r="C68" i="12"/>
  <c r="B68" i="12"/>
  <c r="D67" i="12"/>
  <c r="C67" i="12"/>
  <c r="E67" i="12"/>
  <c r="K67" i="12"/>
  <c r="B67" i="12"/>
  <c r="D66" i="12"/>
  <c r="C66" i="12"/>
  <c r="B66" i="12"/>
  <c r="E66" i="12"/>
  <c r="D65" i="12"/>
  <c r="C65" i="12"/>
  <c r="B65" i="12"/>
  <c r="D64" i="12"/>
  <c r="C64" i="12"/>
  <c r="B64" i="12"/>
  <c r="D63" i="12"/>
  <c r="I65" i="12"/>
  <c r="C63" i="12"/>
  <c r="B63" i="12"/>
  <c r="D62" i="12"/>
  <c r="F62" i="12"/>
  <c r="C62" i="12"/>
  <c r="B62" i="12"/>
  <c r="D61" i="12"/>
  <c r="C61" i="12"/>
  <c r="F61" i="12"/>
  <c r="B61" i="12"/>
  <c r="D60" i="12"/>
  <c r="C60" i="12"/>
  <c r="E60" i="12"/>
  <c r="H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E56" i="12"/>
  <c r="D55" i="12"/>
  <c r="C55" i="12"/>
  <c r="B55" i="12"/>
  <c r="D54" i="12"/>
  <c r="I59" i="12"/>
  <c r="C54" i="12"/>
  <c r="B54" i="12"/>
  <c r="D53" i="12"/>
  <c r="C53" i="12"/>
  <c r="B53" i="12"/>
  <c r="D52" i="12"/>
  <c r="C52" i="12"/>
  <c r="B52" i="12"/>
  <c r="D51" i="12"/>
  <c r="C51" i="12"/>
  <c r="E51" i="12"/>
  <c r="B51" i="12"/>
  <c r="D50" i="12"/>
  <c r="C50" i="12"/>
  <c r="F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E46" i="12"/>
  <c r="K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E39" i="12"/>
  <c r="I39" i="12"/>
  <c r="B39" i="12"/>
  <c r="D38" i="12"/>
  <c r="C38" i="12"/>
  <c r="F38" i="12"/>
  <c r="B38" i="12"/>
  <c r="D37" i="12"/>
  <c r="C37" i="12"/>
  <c r="B37" i="12"/>
  <c r="D36" i="12"/>
  <c r="C36" i="12"/>
  <c r="B36" i="12"/>
  <c r="E36" i="12"/>
  <c r="H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F31" i="12"/>
  <c r="B31" i="12"/>
  <c r="D30" i="12"/>
  <c r="C30" i="12"/>
  <c r="E30" i="12"/>
  <c r="B30" i="12"/>
  <c r="D29" i="12"/>
  <c r="C29" i="12"/>
  <c r="B29" i="12"/>
  <c r="D28" i="12"/>
  <c r="C28" i="12"/>
  <c r="F28" i="12"/>
  <c r="B28" i="12"/>
  <c r="K39" i="12"/>
  <c r="D27" i="12"/>
  <c r="C27" i="12"/>
  <c r="B27" i="12"/>
  <c r="D26" i="12"/>
  <c r="C26" i="12"/>
  <c r="B26" i="12"/>
  <c r="D25" i="12"/>
  <c r="E25" i="12"/>
  <c r="C25" i="12"/>
  <c r="F25" i="12"/>
  <c r="B25" i="12"/>
  <c r="K36" i="12"/>
  <c r="D24" i="12"/>
  <c r="C24" i="12"/>
  <c r="B24" i="12"/>
  <c r="D23" i="12"/>
  <c r="E23" i="12"/>
  <c r="G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F19" i="12"/>
  <c r="B19" i="12"/>
  <c r="D18" i="12"/>
  <c r="C18" i="12"/>
  <c r="B18" i="12"/>
  <c r="D17" i="12"/>
  <c r="C17" i="12"/>
  <c r="F17" i="12"/>
  <c r="B17" i="12"/>
  <c r="D16" i="12"/>
  <c r="C16" i="12"/>
  <c r="B16" i="12"/>
  <c r="K27" i="12"/>
  <c r="D15" i="12"/>
  <c r="C15" i="12"/>
  <c r="B15" i="12"/>
  <c r="D14" i="12"/>
  <c r="E14" i="12"/>
  <c r="K14" i="12"/>
  <c r="C14" i="12"/>
  <c r="B14" i="12"/>
  <c r="D13" i="12"/>
  <c r="F13" i="12"/>
  <c r="C13" i="12"/>
  <c r="B13" i="12"/>
  <c r="D12" i="12"/>
  <c r="C12" i="12"/>
  <c r="F12" i="12"/>
  <c r="B12" i="12"/>
  <c r="K23" i="12"/>
  <c r="D11" i="12"/>
  <c r="C11" i="12"/>
  <c r="B11" i="12"/>
  <c r="D10" i="12"/>
  <c r="C10" i="12"/>
  <c r="E10" i="12"/>
  <c r="G10" i="12"/>
  <c r="H10" i="12"/>
  <c r="B10" i="12"/>
  <c r="D9" i="12"/>
  <c r="C9" i="12"/>
  <c r="F9" i="12"/>
  <c r="B9" i="12"/>
  <c r="D8" i="12"/>
  <c r="C8" i="12"/>
  <c r="F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F3" i="12"/>
  <c r="B3" i="12"/>
  <c r="F86" i="10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G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H81" i="8"/>
  <c r="F80" i="8"/>
  <c r="E80" i="8"/>
  <c r="I80" i="8"/>
  <c r="F79" i="8"/>
  <c r="E79" i="8"/>
  <c r="F78" i="8"/>
  <c r="E78" i="8"/>
  <c r="K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G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G81" i="4"/>
  <c r="F80" i="4"/>
  <c r="E80" i="4"/>
  <c r="G80" i="4"/>
  <c r="F79" i="4"/>
  <c r="E79" i="4"/>
  <c r="H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F83" i="3"/>
  <c r="E83" i="3"/>
  <c r="K83" i="3"/>
  <c r="F82" i="3"/>
  <c r="E82" i="3"/>
  <c r="F81" i="3"/>
  <c r="E81" i="3"/>
  <c r="H81" i="3"/>
  <c r="F80" i="3"/>
  <c r="E80" i="3"/>
  <c r="F79" i="3"/>
  <c r="E79" i="3"/>
  <c r="J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F84" i="2"/>
  <c r="E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J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85" i="4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G83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G71" i="7"/>
  <c r="I86" i="3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14" i="3"/>
  <c r="H14" i="3"/>
  <c r="H66" i="8"/>
  <c r="G86" i="2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84" i="4"/>
  <c r="H75" i="8"/>
  <c r="J77" i="8"/>
  <c r="J84" i="4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K82" i="3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K85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J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K86" i="7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85" i="7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85" i="7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85" i="7"/>
  <c r="J51" i="2"/>
  <c r="G37" i="7"/>
  <c r="G62" i="3"/>
  <c r="J85" i="4"/>
  <c r="I23" i="7"/>
  <c r="G64" i="1"/>
  <c r="G38" i="3"/>
  <c r="H82" i="1"/>
  <c r="I10" i="1"/>
  <c r="K16" i="2"/>
  <c r="K44" i="1"/>
  <c r="J24" i="1"/>
  <c r="G27" i="1"/>
  <c r="H41" i="1"/>
  <c r="I47" i="1"/>
  <c r="J30" i="1"/>
  <c r="G30" i="1"/>
  <c r="J26" i="2"/>
  <c r="J44" i="2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H85" i="3"/>
  <c r="G6" i="4"/>
  <c r="H8" i="4"/>
  <c r="G17" i="4"/>
  <c r="I31" i="4"/>
  <c r="I41" i="4"/>
  <c r="K41" i="4"/>
  <c r="G41" i="4"/>
  <c r="K51" i="4"/>
  <c r="J51" i="4"/>
  <c r="K67" i="4"/>
  <c r="H67" i="4"/>
  <c r="J67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G83" i="8"/>
  <c r="J83" i="8"/>
  <c r="I83" i="8"/>
  <c r="K83" i="8"/>
  <c r="J86" i="8"/>
  <c r="H86" i="8"/>
  <c r="I86" i="8"/>
  <c r="I82" i="1"/>
  <c r="I29" i="8"/>
  <c r="K17" i="8"/>
  <c r="K55" i="7"/>
  <c r="K82" i="1"/>
  <c r="K15" i="2"/>
  <c r="I15" i="2"/>
  <c r="H15" i="2"/>
  <c r="H51" i="4"/>
  <c r="K31" i="4"/>
  <c r="H41" i="4"/>
  <c r="H79" i="8"/>
  <c r="H83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H86" i="1"/>
  <c r="I86" i="1"/>
  <c r="G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5" i="1"/>
  <c r="H86" i="4"/>
  <c r="I86" i="4"/>
  <c r="J86" i="4"/>
  <c r="I59" i="8"/>
  <c r="H59" i="8"/>
  <c r="H58" i="7"/>
  <c r="H10" i="7"/>
  <c r="I73" i="4"/>
  <c r="K73" i="4"/>
  <c r="J50" i="3"/>
  <c r="I75" i="1"/>
  <c r="K59" i="8"/>
  <c r="G25" i="4"/>
  <c r="K86" i="4"/>
  <c r="J44" i="7"/>
  <c r="I38" i="4"/>
  <c r="H70" i="4"/>
  <c r="J70" i="4"/>
  <c r="G38" i="8"/>
  <c r="H53" i="8"/>
  <c r="G76" i="1"/>
  <c r="J76" i="1"/>
  <c r="K78" i="1"/>
  <c r="I78" i="1"/>
  <c r="G78" i="1"/>
  <c r="H78" i="1"/>
  <c r="J47" i="2"/>
  <c r="G47" i="2"/>
  <c r="I47" i="2"/>
  <c r="H47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85" i="1"/>
  <c r="G51" i="2"/>
  <c r="H51" i="2"/>
  <c r="K53" i="3"/>
  <c r="J53" i="3"/>
  <c r="H74" i="3"/>
  <c r="K74" i="3"/>
  <c r="J77" i="3"/>
  <c r="J82" i="3"/>
  <c r="H82" i="3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H80" i="4"/>
  <c r="J80" i="4"/>
  <c r="K80" i="4"/>
  <c r="G38" i="7"/>
  <c r="I38" i="7"/>
  <c r="H38" i="7"/>
  <c r="J38" i="7"/>
  <c r="K38" i="7"/>
  <c r="K48" i="8"/>
  <c r="J48" i="8"/>
  <c r="I48" i="8"/>
  <c r="J84" i="8"/>
  <c r="K84" i="8"/>
  <c r="H84" i="8"/>
  <c r="G84" i="8"/>
  <c r="I84" i="8"/>
  <c r="K31" i="10"/>
  <c r="J31" i="10"/>
  <c r="G63" i="10"/>
  <c r="H71" i="10"/>
  <c r="J67" i="3"/>
  <c r="H18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I63" i="10"/>
  <c r="H47" i="10"/>
  <c r="I71" i="10"/>
  <c r="I50" i="7"/>
  <c r="I82" i="4"/>
  <c r="J57" i="3"/>
  <c r="H16" i="8"/>
  <c r="G46" i="8"/>
  <c r="G48" i="8"/>
  <c r="J78" i="4"/>
  <c r="H14" i="8"/>
  <c r="I80" i="4"/>
  <c r="G29" i="1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I64" i="8"/>
  <c r="I62" i="1"/>
  <c r="J70" i="1"/>
  <c r="G85" i="10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85" i="3"/>
  <c r="J63" i="1"/>
  <c r="G77" i="1"/>
  <c r="G85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H85" i="10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J83" i="11"/>
  <c r="H83" i="11"/>
  <c r="G83" i="11"/>
  <c r="K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J85" i="11"/>
  <c r="H85" i="11"/>
  <c r="G85" i="11"/>
  <c r="K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G84" i="11"/>
  <c r="I84" i="11"/>
  <c r="G86" i="11"/>
  <c r="I86" i="11"/>
  <c r="H83" i="1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G84" i="2"/>
  <c r="J84" i="2"/>
  <c r="I84" i="2"/>
  <c r="K84" i="2"/>
  <c r="H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H84" i="3"/>
  <c r="G84" i="3"/>
  <c r="J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K85" i="1"/>
  <c r="J85" i="1"/>
  <c r="I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J84" i="11"/>
  <c r="K84" i="11"/>
  <c r="H84" i="11"/>
  <c r="J70" i="11"/>
  <c r="K70" i="11"/>
  <c r="H70" i="11"/>
  <c r="J72" i="11"/>
  <c r="K72" i="11"/>
  <c r="H72" i="11"/>
  <c r="J86" i="11"/>
  <c r="K86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G75" i="3"/>
  <c r="H75" i="10"/>
  <c r="J75" i="10"/>
  <c r="I75" i="10"/>
  <c r="K75" i="10"/>
  <c r="F75" i="12"/>
  <c r="G82" i="12"/>
  <c r="I82" i="12"/>
  <c r="J76" i="10"/>
  <c r="H76" i="11"/>
  <c r="J76" i="11"/>
  <c r="K77" i="3"/>
  <c r="H77" i="3"/>
  <c r="G77" i="3"/>
  <c r="G77" i="4"/>
  <c r="K77" i="4"/>
  <c r="I77" i="4"/>
  <c r="H77" i="4"/>
  <c r="H77" i="1"/>
  <c r="G77" i="10"/>
  <c r="J77" i="10"/>
  <c r="K77" i="10"/>
  <c r="I77" i="10"/>
  <c r="H77" i="11"/>
  <c r="G77" i="11"/>
  <c r="J77" i="11"/>
  <c r="I77" i="7"/>
  <c r="I77" i="8"/>
  <c r="G77" i="8"/>
  <c r="K79" i="12"/>
  <c r="G77" i="12"/>
  <c r="I77" i="12"/>
  <c r="G85" i="12"/>
  <c r="I85" i="12"/>
  <c r="G84" i="12"/>
  <c r="I84" i="12"/>
  <c r="H84" i="12"/>
  <c r="J78" i="3"/>
  <c r="G78" i="2"/>
  <c r="H78" i="2"/>
  <c r="H78" i="10"/>
  <c r="I78" i="10"/>
  <c r="G78" i="10"/>
  <c r="G78" i="11"/>
  <c r="H78" i="11"/>
  <c r="H78" i="8"/>
  <c r="J78" i="8"/>
  <c r="G78" i="8"/>
  <c r="I78" i="8"/>
  <c r="K77" i="12"/>
  <c r="G76" i="12"/>
  <c r="I76" i="12"/>
  <c r="J79" i="4"/>
  <c r="K79" i="4"/>
  <c r="G79" i="4"/>
  <c r="I79" i="4"/>
  <c r="G79" i="3"/>
  <c r="F60" i="12"/>
  <c r="I78" i="12"/>
  <c r="G78" i="12"/>
  <c r="F27" i="12"/>
  <c r="F29" i="12"/>
  <c r="K86" i="12"/>
  <c r="F51" i="12"/>
  <c r="K78" i="12"/>
  <c r="F6" i="12"/>
  <c r="F16" i="12"/>
  <c r="F35" i="12"/>
  <c r="K75" i="12"/>
  <c r="K85" i="12"/>
  <c r="I80" i="12"/>
  <c r="G80" i="12"/>
  <c r="K80" i="12"/>
  <c r="I86" i="12"/>
  <c r="H86" i="12"/>
  <c r="J86" i="12"/>
  <c r="G86" i="12"/>
  <c r="F59" i="12"/>
  <c r="E59" i="12"/>
  <c r="I79" i="12"/>
  <c r="G79" i="12"/>
  <c r="H81" i="12"/>
  <c r="K81" i="12"/>
  <c r="I81" i="12"/>
  <c r="G81" i="12"/>
  <c r="G75" i="12"/>
  <c r="I75" i="12"/>
  <c r="E13" i="12"/>
  <c r="F36" i="12"/>
  <c r="K80" i="10"/>
  <c r="J80" i="10"/>
  <c r="I80" i="10"/>
  <c r="J80" i="7"/>
  <c r="I80" i="7"/>
  <c r="K80" i="7"/>
  <c r="H80" i="8"/>
  <c r="K80" i="8"/>
  <c r="G80" i="8"/>
  <c r="J80" i="8"/>
  <c r="I80" i="1"/>
  <c r="H80" i="1"/>
  <c r="F34" i="12"/>
  <c r="E34" i="12"/>
  <c r="K34" i="12"/>
  <c r="K76" i="12"/>
  <c r="G13" i="12"/>
  <c r="F10" i="12"/>
  <c r="E31" i="12"/>
  <c r="I81" i="2"/>
  <c r="G81" i="2"/>
  <c r="H81" i="2"/>
  <c r="J81" i="2"/>
  <c r="H81" i="1"/>
  <c r="I81" i="1"/>
  <c r="J81" i="1"/>
  <c r="F15" i="12"/>
  <c r="F42" i="12"/>
  <c r="F48" i="12"/>
  <c r="E69" i="12"/>
  <c r="E48" i="12"/>
  <c r="E68" i="12"/>
  <c r="E19" i="12"/>
  <c r="F7" i="12"/>
  <c r="F33" i="12"/>
  <c r="F37" i="12"/>
  <c r="E50" i="12"/>
  <c r="K82" i="12"/>
  <c r="E9" i="12"/>
  <c r="G9" i="12"/>
  <c r="J83" i="12"/>
  <c r="E28" i="12"/>
  <c r="E8" i="12"/>
  <c r="H9" i="12"/>
  <c r="E15" i="12"/>
  <c r="G15" i="12"/>
  <c r="K15" i="12"/>
  <c r="E38" i="12"/>
  <c r="G38" i="12"/>
  <c r="F39" i="12"/>
  <c r="F49" i="12"/>
  <c r="E57" i="12"/>
  <c r="F65" i="12"/>
  <c r="E65" i="12"/>
  <c r="F66" i="12"/>
  <c r="K84" i="12"/>
  <c r="F74" i="12"/>
  <c r="K68" i="12"/>
  <c r="H73" i="12"/>
  <c r="G28" i="12"/>
  <c r="K57" i="12"/>
  <c r="G48" i="12"/>
  <c r="K50" i="12"/>
  <c r="G50" i="12"/>
  <c r="K19" i="12"/>
  <c r="G68" i="12"/>
  <c r="I15" i="12"/>
  <c r="K48" i="12"/>
  <c r="I8" i="12"/>
  <c r="G8" i="12"/>
  <c r="G65" i="12"/>
  <c r="K65" i="12"/>
  <c r="J38" i="12"/>
  <c r="K81" i="8"/>
  <c r="I81" i="8"/>
  <c r="G81" i="8"/>
  <c r="H81" i="4"/>
  <c r="G81" i="3"/>
  <c r="F30" i="12"/>
  <c r="J51" i="12"/>
  <c r="F40" i="12"/>
  <c r="J78" i="12"/>
  <c r="G83" i="12"/>
  <c r="H83" i="12"/>
  <c r="I48" i="12"/>
  <c r="I83" i="12"/>
  <c r="E11" i="12"/>
  <c r="I11" i="12"/>
  <c r="F11" i="12"/>
  <c r="H13" i="12"/>
  <c r="F22" i="12"/>
  <c r="F46" i="12"/>
  <c r="K51" i="12"/>
  <c r="F57" i="12"/>
  <c r="E72" i="12"/>
  <c r="K72" i="12"/>
  <c r="J85" i="12"/>
  <c r="E74" i="12"/>
  <c r="E29" i="12"/>
  <c r="K29" i="12"/>
  <c r="F44" i="12"/>
  <c r="E44" i="12"/>
  <c r="K44" i="12"/>
  <c r="E58" i="12"/>
  <c r="K58" i="12"/>
  <c r="G67" i="12"/>
  <c r="G39" i="12"/>
  <c r="H39" i="12"/>
  <c r="E40" i="12"/>
  <c r="F4" i="12"/>
  <c r="F5" i="12"/>
  <c r="E5" i="12"/>
  <c r="I5" i="12"/>
  <c r="F20" i="12"/>
  <c r="E21" i="12"/>
  <c r="G21" i="12"/>
  <c r="F21" i="12"/>
  <c r="F24" i="12"/>
  <c r="E27" i="12"/>
  <c r="G27" i="12"/>
  <c r="K38" i="12"/>
  <c r="F32" i="12"/>
  <c r="E33" i="12"/>
  <c r="H33" i="12"/>
  <c r="H38" i="12"/>
  <c r="I36" i="12"/>
  <c r="E35" i="12"/>
  <c r="G36" i="12"/>
  <c r="E62" i="12"/>
  <c r="K62" i="12"/>
  <c r="F68" i="12"/>
  <c r="J80" i="12"/>
  <c r="H74" i="12"/>
  <c r="J81" i="12"/>
  <c r="F73" i="12"/>
  <c r="J84" i="12"/>
  <c r="J82" i="12"/>
  <c r="G60" i="12"/>
  <c r="J39" i="12"/>
  <c r="K83" i="12"/>
  <c r="H58" i="12"/>
  <c r="E3" i="12"/>
  <c r="G3" i="12"/>
  <c r="J25" i="12"/>
  <c r="F23" i="12"/>
  <c r="H48" i="12"/>
  <c r="F45" i="12"/>
  <c r="H46" i="12"/>
  <c r="H51" i="12"/>
  <c r="E45" i="12"/>
  <c r="I45" i="12"/>
  <c r="J45" i="12"/>
  <c r="F58" i="12"/>
  <c r="F67" i="12"/>
  <c r="K21" i="12"/>
  <c r="H29" i="12"/>
  <c r="J72" i="12"/>
  <c r="K66" i="12"/>
  <c r="G66" i="12"/>
  <c r="I44" i="12"/>
  <c r="G30" i="12"/>
  <c r="K30" i="12"/>
  <c r="I30" i="12"/>
  <c r="G29" i="12"/>
  <c r="I33" i="12"/>
  <c r="I29" i="12"/>
  <c r="K74" i="12"/>
  <c r="J21" i="12"/>
  <c r="G46" i="12"/>
  <c r="G40" i="12"/>
  <c r="H62" i="12"/>
  <c r="K60" i="12"/>
  <c r="G45" i="12"/>
  <c r="K45" i="12"/>
  <c r="H45" i="12"/>
  <c r="H3" i="12"/>
  <c r="G62" i="12"/>
  <c r="I35" i="12"/>
  <c r="K35" i="12"/>
  <c r="G35" i="12"/>
  <c r="H35" i="12"/>
  <c r="G33" i="12"/>
  <c r="I27" i="12"/>
  <c r="G74" i="12"/>
  <c r="I72" i="12"/>
  <c r="J33" i="12"/>
  <c r="G11" i="12"/>
  <c r="G44" i="12"/>
  <c r="J81" i="7"/>
  <c r="G81" i="7"/>
  <c r="H81" i="7"/>
  <c r="K81" i="7"/>
  <c r="I3" i="12"/>
  <c r="J58" i="12"/>
  <c r="I74" i="12"/>
  <c r="J30" i="12"/>
  <c r="J66" i="12"/>
  <c r="H72" i="12"/>
  <c r="H21" i="12"/>
  <c r="J23" i="12"/>
  <c r="J65" i="12"/>
  <c r="H34" i="12"/>
  <c r="J31" i="12"/>
  <c r="I68" i="12"/>
  <c r="H19" i="12"/>
  <c r="K59" i="12"/>
  <c r="H59" i="12"/>
  <c r="E7" i="12"/>
  <c r="G7" i="12"/>
  <c r="J40" i="12"/>
  <c r="E32" i="12"/>
  <c r="I34" i="12"/>
  <c r="I32" i="12"/>
  <c r="I38" i="12"/>
  <c r="G34" i="12"/>
  <c r="F43" i="12"/>
  <c r="K56" i="12"/>
  <c r="F47" i="12"/>
  <c r="H56" i="12"/>
  <c r="J57" i="12"/>
  <c r="J56" i="12"/>
  <c r="H50" i="12"/>
  <c r="E47" i="12"/>
  <c r="E49" i="12"/>
  <c r="I51" i="12"/>
  <c r="G51" i="12"/>
  <c r="E52" i="12"/>
  <c r="F52" i="12"/>
  <c r="E53" i="12"/>
  <c r="F53" i="12"/>
  <c r="I53" i="12"/>
  <c r="I57" i="12"/>
  <c r="J59" i="12"/>
  <c r="K70" i="12"/>
  <c r="G59" i="12"/>
  <c r="E70" i="12"/>
  <c r="F70" i="12"/>
  <c r="J22" i="12"/>
  <c r="H14" i="12"/>
  <c r="H20" i="12"/>
  <c r="H15" i="12"/>
  <c r="G14" i="12"/>
  <c r="J19" i="12"/>
  <c r="H30" i="12"/>
  <c r="H31" i="12"/>
  <c r="H25" i="12"/>
  <c r="H23" i="12"/>
  <c r="H22" i="12"/>
  <c r="E54" i="12"/>
  <c r="K54" i="12"/>
  <c r="F54" i="12"/>
  <c r="I67" i="12"/>
  <c r="J69" i="12"/>
  <c r="H65" i="12"/>
  <c r="J70" i="12"/>
  <c r="H67" i="12"/>
  <c r="I69" i="12"/>
  <c r="H68" i="12"/>
  <c r="I66" i="12"/>
  <c r="H11" i="12"/>
  <c r="J63" i="12"/>
  <c r="G5" i="12"/>
  <c r="I60" i="12"/>
  <c r="I58" i="12"/>
  <c r="J74" i="12"/>
  <c r="J60" i="12"/>
  <c r="I21" i="12"/>
  <c r="G72" i="12"/>
  <c r="H32" i="12"/>
  <c r="I62" i="12"/>
  <c r="E61" i="12"/>
  <c r="J61" i="12"/>
  <c r="J34" i="12"/>
  <c r="I73" i="12"/>
  <c r="E63" i="12"/>
  <c r="J15" i="12"/>
  <c r="H57" i="12"/>
  <c r="G57" i="12"/>
  <c r="I28" i="12"/>
  <c r="K28" i="12"/>
  <c r="F63" i="12"/>
  <c r="I14" i="12"/>
  <c r="H6" i="12"/>
  <c r="I7" i="12"/>
  <c r="H5" i="12"/>
  <c r="I13" i="12"/>
  <c r="J14" i="12"/>
  <c r="I6" i="12"/>
  <c r="I9" i="12"/>
  <c r="H8" i="12"/>
  <c r="H7" i="12"/>
  <c r="E4" i="12"/>
  <c r="I10" i="12"/>
  <c r="E6" i="12"/>
  <c r="G6" i="12"/>
  <c r="J28" i="12"/>
  <c r="I23" i="12"/>
  <c r="E20" i="12"/>
  <c r="I25" i="12"/>
  <c r="E22" i="12"/>
  <c r="G22" i="12"/>
  <c r="K33" i="12"/>
  <c r="K40" i="12"/>
  <c r="E37" i="12"/>
  <c r="F41" i="12"/>
  <c r="E41" i="12"/>
  <c r="I50" i="12"/>
  <c r="E42" i="12"/>
  <c r="J50" i="12"/>
  <c r="H42" i="12"/>
  <c r="J46" i="12"/>
  <c r="G42" i="12"/>
  <c r="J53" i="12"/>
  <c r="J52" i="12"/>
  <c r="I49" i="12"/>
  <c r="J44" i="12"/>
  <c r="J49" i="12"/>
  <c r="J48" i="12"/>
  <c r="I46" i="12"/>
  <c r="H44" i="12"/>
  <c r="J67" i="12"/>
  <c r="F56" i="12"/>
  <c r="G56" i="12"/>
  <c r="G58" i="12"/>
  <c r="K69" i="12"/>
  <c r="J68" i="12"/>
  <c r="K31" i="12"/>
  <c r="G31" i="12"/>
  <c r="I31" i="12"/>
  <c r="E16" i="12"/>
  <c r="G16" i="12"/>
  <c r="G63" i="12"/>
  <c r="H63" i="12"/>
  <c r="J62" i="12"/>
  <c r="J29" i="12"/>
  <c r="J27" i="12"/>
  <c r="H27" i="12"/>
  <c r="F14" i="12"/>
  <c r="E12" i="12"/>
  <c r="H66" i="12"/>
  <c r="H28" i="12"/>
  <c r="E17" i="12"/>
  <c r="I40" i="12"/>
  <c r="H40" i="12"/>
  <c r="J73" i="12"/>
  <c r="I56" i="12"/>
  <c r="I19" i="12"/>
  <c r="G19" i="12"/>
  <c r="E18" i="12"/>
  <c r="H18" i="12"/>
  <c r="F18" i="12"/>
  <c r="J35" i="12"/>
  <c r="E24" i="12"/>
  <c r="H24" i="12"/>
  <c r="K25" i="12"/>
  <c r="G25" i="12"/>
  <c r="E26" i="12"/>
  <c r="K26" i="12"/>
  <c r="F26" i="12"/>
  <c r="J36" i="12"/>
  <c r="E43" i="12"/>
  <c r="K43" i="12"/>
  <c r="F55" i="12"/>
  <c r="E55" i="12"/>
  <c r="G55" i="12"/>
  <c r="F64" i="12"/>
  <c r="E64" i="12"/>
  <c r="I64" i="12"/>
  <c r="J75" i="12"/>
  <c r="G64" i="12"/>
  <c r="H80" i="12"/>
  <c r="F69" i="12"/>
  <c r="H69" i="12"/>
  <c r="J76" i="12"/>
  <c r="J77" i="12"/>
  <c r="H70" i="12"/>
  <c r="H76" i="12"/>
  <c r="H77" i="12"/>
  <c r="H79" i="12"/>
  <c r="H75" i="12"/>
  <c r="G69" i="12"/>
  <c r="H78" i="12"/>
  <c r="E71" i="12"/>
  <c r="I71" i="12"/>
  <c r="G73" i="12"/>
  <c r="H43" i="12"/>
  <c r="G41" i="12"/>
  <c r="K41" i="12"/>
  <c r="I41" i="12"/>
  <c r="H41" i="12"/>
  <c r="J71" i="12"/>
  <c r="G53" i="12"/>
  <c r="H53" i="12"/>
  <c r="K53" i="12"/>
  <c r="J43" i="12"/>
  <c r="I26" i="12"/>
  <c r="H64" i="12"/>
  <c r="J24" i="12"/>
  <c r="K49" i="12"/>
  <c r="H49" i="12"/>
  <c r="H54" i="12"/>
  <c r="J54" i="12"/>
  <c r="J41" i="12"/>
  <c r="G12" i="12"/>
  <c r="H12" i="12"/>
  <c r="I12" i="12"/>
  <c r="G4" i="12"/>
  <c r="H4" i="12"/>
  <c r="I4" i="12"/>
  <c r="K55" i="12"/>
  <c r="I55" i="12"/>
  <c r="G18" i="12"/>
  <c r="I18" i="12"/>
  <c r="G17" i="12"/>
  <c r="K17" i="12"/>
  <c r="I17" i="12"/>
  <c r="H17" i="12"/>
  <c r="K16" i="12"/>
  <c r="I16" i="12"/>
  <c r="J42" i="12"/>
  <c r="I42" i="12"/>
  <c r="K42" i="12"/>
  <c r="H37" i="12"/>
  <c r="J37" i="12"/>
  <c r="K37" i="12"/>
  <c r="K20" i="12"/>
  <c r="G20" i="12"/>
  <c r="I20" i="12"/>
  <c r="K63" i="12"/>
  <c r="I63" i="12"/>
  <c r="G61" i="12"/>
  <c r="H61" i="12"/>
  <c r="K61" i="12"/>
  <c r="J16" i="12"/>
  <c r="I61" i="12"/>
  <c r="I52" i="12"/>
  <c r="G52" i="12"/>
  <c r="K52" i="12"/>
  <c r="H52" i="12"/>
  <c r="G49" i="12"/>
  <c r="J55" i="12"/>
  <c r="G43" i="12"/>
  <c r="J32" i="12"/>
  <c r="G32" i="12"/>
  <c r="K32" i="12"/>
  <c r="K18" i="12"/>
  <c r="K22" i="12"/>
  <c r="K71" i="12"/>
  <c r="G71" i="12"/>
  <c r="H71" i="12"/>
  <c r="K64" i="12"/>
  <c r="J64" i="12"/>
  <c r="G26" i="12"/>
  <c r="K24" i="12"/>
  <c r="G24" i="12"/>
  <c r="J18" i="12"/>
  <c r="I43" i="12"/>
  <c r="G37" i="12"/>
  <c r="I24" i="12"/>
  <c r="I22" i="12"/>
  <c r="G54" i="12"/>
  <c r="J17" i="12"/>
  <c r="H16" i="12"/>
  <c r="G70" i="12"/>
  <c r="I70" i="12"/>
  <c r="I54" i="12"/>
  <c r="G47" i="12"/>
  <c r="J47" i="12"/>
  <c r="I47" i="12"/>
  <c r="H47" i="12"/>
  <c r="K47" i="12"/>
  <c r="H55" i="12"/>
  <c r="I37" i="12"/>
  <c r="H26" i="12"/>
  <c r="J20" i="12"/>
  <c r="J26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<sst xmlns="http://schemas.openxmlformats.org/spreadsheetml/2006/main" count="132" uniqueCount="15">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</sst>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Warehouse\Contracts\Fiscal%2018-19\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3" workbookViewId="0">
      <selection activeCell="Q65" sqref="Q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B78">
        <v>149.5</v>
      </c>
      <c r="C78">
        <v>15</v>
      </c>
      <c r="D78">
        <v>4</v>
      </c>
      <c r="E78">
        <f t="shared" si="6"/>
        <v>160.5</v>
      </c>
      <c r="F78" s="5">
        <f t="shared" si="7"/>
        <v>11</v>
      </c>
      <c r="G78" s="3">
        <f t="shared" si="8"/>
        <v>2.5806451612903226E-2</v>
      </c>
      <c r="H78" s="3">
        <f>(D69+D70+D71+D72+D73+D74+D75+D76+D77+D78)/(($B$69+E78)/2)</f>
        <v>0.53896103896103897</v>
      </c>
      <c r="I78" s="3">
        <f>(D75+D76+D77+D78)/(($B$75+E78)/2)</f>
        <v>0.20382165605095542</v>
      </c>
      <c r="J78" s="3">
        <f t="shared" si="5"/>
        <v>0.6188197767145136</v>
      </c>
      <c r="K78" s="3">
        <f t="shared" ref="K78:K86" si="9">((L67-O67)+(L68-O68)+(L69-O69)+(L70-O70)+(L71-O71)+(L72-O72)+(L73-O73)+(L74-O74)+(L75-O75)+(L76-O76)+(L77-O77)+(L78-O78))/((B67+E78)/2)</f>
        <v>0.58054226475279103</v>
      </c>
      <c r="L78">
        <v>4</v>
      </c>
    </row>
    <row r="79" spans="1:16" x14ac:dyDescent="0.2">
      <c r="A79" s="2">
        <v>43770</v>
      </c>
      <c r="B79">
        <v>160.5</v>
      </c>
      <c r="C79">
        <v>5</v>
      </c>
      <c r="D79">
        <v>7</v>
      </c>
      <c r="E79">
        <f t="shared" si="6"/>
        <v>158.5</v>
      </c>
      <c r="F79" s="5">
        <f t="shared" si="7"/>
        <v>-2</v>
      </c>
      <c r="G79" s="3">
        <f t="shared" si="8"/>
        <v>4.3887147335423198E-2</v>
      </c>
      <c r="H79" s="3">
        <f>(D69+D70+D71+D72+D73+D74+D75+D76+D77+D78+D79)/(($B$69+E79)/2)</f>
        <v>0.58823529411764708</v>
      </c>
      <c r="I79" s="3">
        <f>(D75+D76+D77+D78+D79)/(($B$75+E79)/2)</f>
        <v>0.25</v>
      </c>
      <c r="J79" s="3">
        <f t="shared" si="5"/>
        <v>0.63533225283630468</v>
      </c>
      <c r="K79" s="3">
        <f t="shared" si="9"/>
        <v>0.58995137763371153</v>
      </c>
      <c r="L79">
        <v>6</v>
      </c>
      <c r="M79">
        <v>1</v>
      </c>
    </row>
    <row r="80" spans="1:16" x14ac:dyDescent="0.2">
      <c r="A80" s="2">
        <v>43800</v>
      </c>
      <c r="B80">
        <v>158.5</v>
      </c>
      <c r="C80">
        <v>10.5</v>
      </c>
      <c r="D80">
        <v>11</v>
      </c>
      <c r="E80">
        <f t="shared" si="6"/>
        <v>158</v>
      </c>
      <c r="F80" s="5">
        <f t="shared" si="7"/>
        <v>-0.5</v>
      </c>
      <c r="G80" s="3">
        <f t="shared" si="8"/>
        <v>6.9510268562401265E-2</v>
      </c>
      <c r="H80" s="3">
        <f>(D69+D70+D71+D72+D73+D74+D75+D76+D77+D78+D79+D80)/(($B$69+E80)/2)</f>
        <v>0.66121112929623571</v>
      </c>
      <c r="I80" s="3">
        <f>(D75+D76+D77+D78+D79+D80)/(($B$75+E80)/2)</f>
        <v>0.32102728731942215</v>
      </c>
      <c r="J80" s="3">
        <f t="shared" si="5"/>
        <v>0.66121112929623571</v>
      </c>
      <c r="K80" s="3">
        <f t="shared" si="9"/>
        <v>0.60883797054009825</v>
      </c>
      <c r="L80">
        <v>10</v>
      </c>
      <c r="M80">
        <v>1</v>
      </c>
    </row>
    <row r="81" spans="1:12" x14ac:dyDescent="0.2">
      <c r="A81" s="2">
        <v>43831</v>
      </c>
      <c r="B81">
        <v>158</v>
      </c>
      <c r="C81">
        <v>5</v>
      </c>
      <c r="D81">
        <v>6</v>
      </c>
      <c r="E81">
        <f t="shared" si="6"/>
        <v>157</v>
      </c>
      <c r="F81" s="5">
        <f t="shared" si="7"/>
        <v>-1</v>
      </c>
      <c r="G81" s="3">
        <f t="shared" si="8"/>
        <v>3.8095238095238099E-2</v>
      </c>
      <c r="H81" s="3">
        <f>(D81)/(($B$81+E81)/2)</f>
        <v>3.8095238095238099E-2</v>
      </c>
      <c r="I81" s="3">
        <f>(D75+D76+D77+D78+D79+D80+D81)/(($B$75+E81)/2)</f>
        <v>0.36070853462157809</v>
      </c>
      <c r="J81" s="3">
        <f t="shared" si="5"/>
        <v>0.62757527733755947</v>
      </c>
      <c r="K81" s="3">
        <f t="shared" si="9"/>
        <v>0.58320126782884307</v>
      </c>
      <c r="L81">
        <v>6</v>
      </c>
    </row>
    <row r="82" spans="1:12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7.5949367088607597E-2</v>
      </c>
      <c r="I82" s="3">
        <f>(D75+D76+D77+D78+D79+D80+D81+D82)/(($B$75+E82)/2)</f>
        <v>0.72964169381107491</v>
      </c>
      <c r="J82" s="3">
        <f t="shared" si="5"/>
        <v>1.1713395638629283</v>
      </c>
      <c r="K82" s="3">
        <f t="shared" si="9"/>
        <v>1.0965732087227413</v>
      </c>
    </row>
    <row r="83" spans="1:12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7.5949367088607597E-2</v>
      </c>
      <c r="I83" s="3">
        <f>(D75+D76+D77+D78+D79+D80+D81+D82+D83)/(($B$75+E83)/2)</f>
        <v>0.72964169381107491</v>
      </c>
      <c r="J83" s="3">
        <f t="shared" si="5"/>
        <v>1.0734824281150159</v>
      </c>
      <c r="K83" s="3">
        <f t="shared" si="9"/>
        <v>0.99680511182108622</v>
      </c>
    </row>
    <row r="84" spans="1:12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7.5949367088607597E-2</v>
      </c>
      <c r="I84" s="3">
        <f>(D75+D76+D77+D78+D79+D80+D81+D82+D83+D84)/(($B$75+E84)/2)</f>
        <v>0.72964169381107491</v>
      </c>
      <c r="J84" s="3">
        <f t="shared" si="5"/>
        <v>0.93617021276595747</v>
      </c>
      <c r="K84" s="3">
        <f t="shared" si="9"/>
        <v>0.86322188449848025</v>
      </c>
    </row>
    <row r="85" spans="1:12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7.5949367088607597E-2</v>
      </c>
      <c r="I85" s="3">
        <f>(D75+D76+D77+D78+D79+D80+D81+D82+D83+D84+D85)/(($B$75+E85)/2)</f>
        <v>0.72964169381107491</v>
      </c>
      <c r="J85" s="3">
        <f t="shared" si="5"/>
        <v>0.87227414330218067</v>
      </c>
      <c r="K85" s="3">
        <f t="shared" si="9"/>
        <v>0.8099688473520249</v>
      </c>
    </row>
    <row r="86" spans="1:12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7.5949367088607597E-2</v>
      </c>
      <c r="I86" s="3">
        <f>(D75+D76+D77+D78+D79+D80+D81+D82+D83+D84+D85+D86)/(($B$75+E86)/2)</f>
        <v>0.72964169381107491</v>
      </c>
      <c r="J86" s="3">
        <f t="shared" si="5"/>
        <v>0.72964169381107491</v>
      </c>
      <c r="K86" s="3">
        <f t="shared" si="9"/>
        <v>0.69055374592833874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6" workbookViewId="0">
      <selection activeCell="A81" sqref="A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B78">
        <f>SUM('CHS CM'!B78+'Devereux CM'!B78+'One Hope CM'!B78)</f>
        <v>118.5</v>
      </c>
      <c r="C78">
        <f>SUM('CHS CM'!C78+'Devereux CM'!C78+'One Hope CM'!C78)</f>
        <v>15</v>
      </c>
      <c r="D78">
        <f>SUM('CHS CM'!D78+'Devereux CM'!D78+'One Hope CM'!D78)</f>
        <v>4</v>
      </c>
      <c r="E78">
        <f t="shared" si="6"/>
        <v>129.5</v>
      </c>
      <c r="F78" s="5">
        <f t="shared" si="7"/>
        <v>11</v>
      </c>
      <c r="G78" s="3">
        <f t="shared" si="8"/>
        <v>3.2258064516129031E-2</v>
      </c>
      <c r="H78" s="3">
        <f>(D69+D70+D71+D72+D73+D74+D75+D76+D77+D78)/(($B$69+E78)/2)</f>
        <v>0.60728744939271251</v>
      </c>
      <c r="I78" s="3">
        <f>(D75+D76+D77+D78)/(($B$75+E78)/2)</f>
        <v>0.23715415019762845</v>
      </c>
      <c r="J78" s="3">
        <f t="shared" si="5"/>
        <v>0.68910891089108905</v>
      </c>
      <c r="K78" s="3">
        <f t="shared" ref="K78:K86" si="9">((L67-O67)+(L68-O68)+(L69-O69)+(L70-O70)+(L71-O71)+(L72-O72)+(L73-O73)+(L74-O74)+(L75-O75)+(L76-O76)+(L77-O77)+(L78-O78))/((B67+E78)/2)</f>
        <v>0.6415841584158416</v>
      </c>
      <c r="L78">
        <v>4</v>
      </c>
    </row>
    <row r="79" spans="1:16" x14ac:dyDescent="0.2">
      <c r="A79" s="2">
        <v>43770</v>
      </c>
      <c r="B79">
        <f>SUM('CHS CM'!B79+'Devereux CM'!B79+'One Hope CM'!B79)</f>
        <v>129.5</v>
      </c>
      <c r="C79">
        <f>SUM('CHS CM'!C79+'Devereux CM'!C79+'One Hope CM'!C79)</f>
        <v>4</v>
      </c>
      <c r="D79">
        <f>SUM('CHS CM'!D79+'Devereux CM'!D79+'One Hope CM'!D79)</f>
        <v>6</v>
      </c>
      <c r="E79">
        <f t="shared" si="6"/>
        <v>127.5</v>
      </c>
      <c r="F79" s="5">
        <f t="shared" si="7"/>
        <v>-2</v>
      </c>
      <c r="G79" s="3">
        <f t="shared" si="8"/>
        <v>4.6692607003891051E-2</v>
      </c>
      <c r="H79" s="3">
        <f>(D69+D70+D71+D72+D73+D74+D75+D76+D77+D78+D79)/(($B$69+E79)/2)</f>
        <v>0.66122448979591841</v>
      </c>
      <c r="I79" s="3">
        <f>(D75+D76+D77+D78+D79)/(($B$75+E79)/2)</f>
        <v>0.28685258964143429</v>
      </c>
      <c r="J79" s="3">
        <f t="shared" si="5"/>
        <v>0.71111111111111114</v>
      </c>
      <c r="K79" s="3">
        <f t="shared" si="9"/>
        <v>0.65454545454545454</v>
      </c>
      <c r="L79">
        <v>5</v>
      </c>
      <c r="M79">
        <v>1</v>
      </c>
    </row>
    <row r="80" spans="1:16" x14ac:dyDescent="0.2">
      <c r="A80" s="2">
        <v>43800</v>
      </c>
      <c r="B80">
        <f>SUM('CHS CM'!B80+'Devereux CM'!B80+'One Hope CM'!B80)</f>
        <v>127.5</v>
      </c>
      <c r="C80">
        <f>SUM('CHS CM'!C80+'Devereux CM'!C80+'One Hope CM'!C80)</f>
        <v>8.5</v>
      </c>
      <c r="D80">
        <f>SUM('CHS CM'!D80+'Devereux CM'!D80+'One Hope CM'!D80)</f>
        <v>10</v>
      </c>
      <c r="E80">
        <f t="shared" si="6"/>
        <v>126</v>
      </c>
      <c r="F80" s="5">
        <f t="shared" si="7"/>
        <v>-1.5</v>
      </c>
      <c r="G80" s="3">
        <f t="shared" si="8"/>
        <v>7.8895463510848127E-2</v>
      </c>
      <c r="H80" s="3">
        <f>(D69+D70+D71+D72+D73+D74+D75+D76+D77+D78+D79+D80)/(($B$69+E80)/2)</f>
        <v>0.74743326488706363</v>
      </c>
      <c r="I80" s="3">
        <f>(D75+D76+D77+D78+D79+D80)/(($B$75+E80)/2)</f>
        <v>0.36873747494989978</v>
      </c>
      <c r="J80" s="3">
        <f t="shared" si="5"/>
        <v>0.74743326488706363</v>
      </c>
      <c r="K80" s="3">
        <f t="shared" si="9"/>
        <v>0.68172484599589322</v>
      </c>
      <c r="L80">
        <v>9</v>
      </c>
      <c r="M80">
        <v>1</v>
      </c>
    </row>
    <row r="81" spans="1:12" x14ac:dyDescent="0.2">
      <c r="A81" s="2">
        <v>43831</v>
      </c>
      <c r="B81">
        <f>SUM('CHS CM'!B81+'Devereux CM'!B81+'One Hope CM'!B81)</f>
        <v>126</v>
      </c>
      <c r="C81">
        <f>SUM('CHS CM'!C81+'Devereux CM'!C81+'One Hope CM'!C81)</f>
        <v>5</v>
      </c>
      <c r="D81">
        <f>SUM('CHS CM'!D81+'Devereux CM'!D81+'One Hope CM'!D81)</f>
        <v>5</v>
      </c>
      <c r="E81">
        <f t="shared" si="6"/>
        <v>126</v>
      </c>
      <c r="F81" s="5">
        <f t="shared" si="7"/>
        <v>0</v>
      </c>
      <c r="G81" s="3">
        <f t="shared" si="8"/>
        <v>3.968253968253968E-2</v>
      </c>
      <c r="H81" s="3">
        <f>(D81)/(($B$81+E81)/2)</f>
        <v>3.968253968253968E-2</v>
      </c>
      <c r="I81" s="3">
        <f>(D75+D76+D77+D78+D79+D80+D81)/(($B$75+E81)/2)</f>
        <v>0.4088176352705411</v>
      </c>
      <c r="J81" s="3">
        <f t="shared" si="5"/>
        <v>0.6994106090373281</v>
      </c>
      <c r="K81" s="3">
        <f t="shared" si="9"/>
        <v>0.64440078585461691</v>
      </c>
      <c r="L81">
        <v>5</v>
      </c>
    </row>
    <row r="82" spans="1:12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7.9365079365079361E-2</v>
      </c>
      <c r="I82" s="3">
        <f>(D75+D76+D77+D78+D79+D80+D81+D82)/(($B$75+E82)/2)</f>
        <v>0.82591093117408909</v>
      </c>
      <c r="J82" s="3">
        <f t="shared" si="5"/>
        <v>1.2972972972972974</v>
      </c>
      <c r="K82" s="3">
        <f t="shared" si="9"/>
        <v>1.2046332046332047</v>
      </c>
    </row>
    <row r="83" spans="1:12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7.9365079365079361E-2</v>
      </c>
      <c r="I83" s="3">
        <f>(D75+D76+D77+D78+D79+D80+D81+D82+D83)/(($B$75+E83)/2)</f>
        <v>0.82591093117408909</v>
      </c>
      <c r="J83" s="3">
        <f t="shared" si="5"/>
        <v>1.1792828685258965</v>
      </c>
      <c r="K83" s="3">
        <f t="shared" si="9"/>
        <v>1.0836653386454183</v>
      </c>
    </row>
    <row r="84" spans="1:12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7.9365079365079361E-2</v>
      </c>
      <c r="I84" s="3">
        <f>(D75+D76+D77+D78+D79+D80+D81+D82+D83+D84)/(($B$75+E84)/2)</f>
        <v>0.82591093117408909</v>
      </c>
      <c r="J84" s="3">
        <f t="shared" si="5"/>
        <v>1.0111524163568772</v>
      </c>
      <c r="K84" s="3">
        <f t="shared" si="9"/>
        <v>0.92193308550185871</v>
      </c>
    </row>
    <row r="85" spans="1:12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7.9365079365079361E-2</v>
      </c>
      <c r="I85" s="3">
        <f>(D75+D76+D77+D78+D79+D80+D81+D82+D83+D84+D85)/(($B$75+E85)/2)</f>
        <v>0.82591093117408909</v>
      </c>
      <c r="J85" s="3">
        <f t="shared" si="5"/>
        <v>0.93486590038314177</v>
      </c>
      <c r="K85" s="3">
        <f t="shared" si="9"/>
        <v>0.85823754789272033</v>
      </c>
    </row>
    <row r="86" spans="1:12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7.9365079365079361E-2</v>
      </c>
      <c r="I86" s="3">
        <f>(D75+D76+D77+D78+D79+D80+D81+D82+D83+D84+D85+D86)/(($B$75+E86)/2)</f>
        <v>0.82591093117408909</v>
      </c>
      <c r="J86" s="3">
        <f t="shared" si="5"/>
        <v>0.82591093117408909</v>
      </c>
      <c r="K86" s="3">
        <f t="shared" si="9"/>
        <v>0.77732793522267207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K81" sqref="K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B78">
        <v>31</v>
      </c>
      <c r="C78">
        <v>0</v>
      </c>
      <c r="D78">
        <v>0</v>
      </c>
      <c r="E78">
        <f t="shared" si="6"/>
        <v>31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0.26229508196721313</v>
      </c>
      <c r="I78" s="3">
        <f>(D75+D76+D77+D78)/(($B$75+E78)/2)</f>
        <v>6.5573770491803282E-2</v>
      </c>
      <c r="J78" s="3">
        <f t="shared" si="5"/>
        <v>0.32786885245901637</v>
      </c>
      <c r="K78" s="3">
        <f t="shared" ref="K78:K86" si="9">((L67-O67)+(L68-O68)+(L69-O69)+(L70-O70)+(L71-O71)+(L72-O72)+(L73-O73)+(L74-O74)+(L75-O75)+(L76-O76)+(L77-O77)+(L78-O78))/((B67+E78)/2)</f>
        <v>0.32786885245901637</v>
      </c>
      <c r="L78">
        <v>0</v>
      </c>
    </row>
    <row r="79" spans="1:16" x14ac:dyDescent="0.2">
      <c r="A79" s="2">
        <v>43770</v>
      </c>
      <c r="B79">
        <v>31</v>
      </c>
      <c r="C79">
        <v>1</v>
      </c>
      <c r="D79">
        <v>1</v>
      </c>
      <c r="E79">
        <f t="shared" si="6"/>
        <v>31</v>
      </c>
      <c r="F79" s="5">
        <f t="shared" si="7"/>
        <v>0</v>
      </c>
      <c r="G79" s="3">
        <f t="shared" si="8"/>
        <v>3.2258064516129031E-2</v>
      </c>
      <c r="H79" s="3">
        <f>(D69+D70+D71+D72+D73+D74+D75+D76+D77+D78+D79)/(($B$69+E79)/2)</f>
        <v>0.29508196721311475</v>
      </c>
      <c r="I79" s="3">
        <f>(D75+D76+D77+D78+D79)/(($B$75+E79)/2)</f>
        <v>9.8360655737704916E-2</v>
      </c>
      <c r="J79" s="3">
        <f t="shared" si="5"/>
        <v>0.32786885245901637</v>
      </c>
      <c r="K79" s="3">
        <f t="shared" si="9"/>
        <v>0.32786885245901637</v>
      </c>
      <c r="L79">
        <v>1</v>
      </c>
    </row>
    <row r="80" spans="1:16" x14ac:dyDescent="0.2">
      <c r="A80" s="2">
        <v>43800</v>
      </c>
      <c r="B80">
        <v>31</v>
      </c>
      <c r="C80">
        <v>2</v>
      </c>
      <c r="D80">
        <v>1</v>
      </c>
      <c r="E80">
        <f t="shared" si="6"/>
        <v>32</v>
      </c>
      <c r="F80" s="5">
        <f t="shared" si="7"/>
        <v>1</v>
      </c>
      <c r="G80" s="3">
        <f t="shared" si="8"/>
        <v>3.1746031746031744E-2</v>
      </c>
      <c r="H80" s="3">
        <f>(D69+D70+D71+D72+D73+D74+D75+D76+D77+D78+D79+D80)/(($B$69+E80)/2)</f>
        <v>0.32258064516129031</v>
      </c>
      <c r="I80" s="3">
        <f>(D75+D76+D77+D78+D79+D80)/(($B$75+E80)/2)</f>
        <v>0.12903225806451613</v>
      </c>
      <c r="J80" s="3">
        <f t="shared" si="5"/>
        <v>0.32258064516129031</v>
      </c>
      <c r="K80" s="3">
        <f t="shared" si="9"/>
        <v>0.32258064516129031</v>
      </c>
      <c r="L80">
        <v>1</v>
      </c>
    </row>
    <row r="81" spans="1:12" x14ac:dyDescent="0.2">
      <c r="A81" s="2">
        <v>43831</v>
      </c>
      <c r="B81">
        <v>32</v>
      </c>
      <c r="C81">
        <v>0</v>
      </c>
      <c r="D81">
        <v>1</v>
      </c>
      <c r="E81">
        <f t="shared" si="6"/>
        <v>31</v>
      </c>
      <c r="F81" s="5">
        <f t="shared" si="7"/>
        <v>-1</v>
      </c>
      <c r="G81" s="3">
        <f t="shared" si="8"/>
        <v>3.1746031746031744E-2</v>
      </c>
      <c r="H81" s="3">
        <f>(D81)/(($B$81+E81)/2)</f>
        <v>3.1746031746031744E-2</v>
      </c>
      <c r="I81" s="3">
        <f>(D75+D76+D77+D78+D79+D80+D81)/(($B$75+E81)/2)</f>
        <v>0.16393442622950818</v>
      </c>
      <c r="J81" s="3">
        <f t="shared" si="5"/>
        <v>0.32786885245901637</v>
      </c>
      <c r="K81" s="3">
        <f t="shared" si="9"/>
        <v>0.32786885245901637</v>
      </c>
      <c r="L81">
        <v>1</v>
      </c>
    </row>
    <row r="82" spans="1:12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6.25E-2</v>
      </c>
      <c r="I82" s="3">
        <f>(D75+D76+D77+D78+D79+D80+D81+D82)/(($B$75+E82)/2)</f>
        <v>0.33333333333333331</v>
      </c>
      <c r="J82" s="3">
        <f t="shared" si="5"/>
        <v>0.64516129032258063</v>
      </c>
      <c r="K82" s="3">
        <f t="shared" si="9"/>
        <v>0.64516129032258063</v>
      </c>
    </row>
    <row r="83" spans="1:12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6.25E-2</v>
      </c>
      <c r="I83" s="3">
        <f>(D75+D76+D77+D78+D79+D80+D81+D82+D83)/(($B$75+E83)/2)</f>
        <v>0.33333333333333331</v>
      </c>
      <c r="J83" s="3">
        <f t="shared" si="5"/>
        <v>0.64516129032258063</v>
      </c>
      <c r="K83" s="3">
        <f t="shared" si="9"/>
        <v>0.64516129032258063</v>
      </c>
    </row>
    <row r="84" spans="1:12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6.25E-2</v>
      </c>
      <c r="I84" s="3">
        <f>(D75+D76+D77+D78+D79+D80+D81+D82+D83+D84)/(($B$75+E84)/2)</f>
        <v>0.33333333333333331</v>
      </c>
      <c r="J84" s="3">
        <f t="shared" si="5"/>
        <v>0.6</v>
      </c>
      <c r="K84" s="3">
        <f t="shared" si="9"/>
        <v>0.6</v>
      </c>
    </row>
    <row r="85" spans="1:12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6.25E-2</v>
      </c>
      <c r="I85" s="3">
        <f>(D75+D76+D77+D78+D79+D80+D81+D82+D83+D84+D85)/(($B$75+E85)/2)</f>
        <v>0.33333333333333331</v>
      </c>
      <c r="J85" s="3">
        <f t="shared" si="5"/>
        <v>0.6</v>
      </c>
      <c r="K85" s="3">
        <f t="shared" si="9"/>
        <v>0.6</v>
      </c>
    </row>
    <row r="86" spans="1:12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6.25E-2</v>
      </c>
      <c r="I86" s="3">
        <f>(D75+D76+D77+D78+D79+D80+D81+D82+D83+D84+D85+D86)/(($B$75+E86)/2)</f>
        <v>0.33333333333333331</v>
      </c>
      <c r="J86" s="3">
        <f t="shared" si="5"/>
        <v>0.33333333333333331</v>
      </c>
      <c r="K86" s="3">
        <f t="shared" si="9"/>
        <v>0.33333333333333331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8" zoomScaleNormal="100" zoomScaleSheetLayoutView="85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B78">
        <v>34.5</v>
      </c>
      <c r="C78">
        <v>3</v>
      </c>
      <c r="D78">
        <v>1</v>
      </c>
      <c r="E78">
        <f t="shared" si="6"/>
        <v>36.5</v>
      </c>
      <c r="F78" s="5">
        <f t="shared" si="7"/>
        <v>2</v>
      </c>
      <c r="G78" s="3">
        <f t="shared" si="8"/>
        <v>2.8169014084507043E-2</v>
      </c>
      <c r="H78" s="3">
        <f>(D69+D70+D71+D72+D73+D74+D75+D76+D77+D78)/(($B$69+E78)/2)</f>
        <v>0.43076923076923079</v>
      </c>
      <c r="I78" s="3">
        <f>(D75+D76+D77+D78)/(($B$75+E78)/2)</f>
        <v>0.14492753623188406</v>
      </c>
      <c r="J78" s="3">
        <f t="shared" si="15"/>
        <v>0.54135338345864659</v>
      </c>
      <c r="K78" s="3">
        <f t="shared" si="16"/>
        <v>0.54135338345864659</v>
      </c>
      <c r="L78">
        <v>1</v>
      </c>
      <c r="P78" s="6"/>
    </row>
    <row r="79" spans="1:16" x14ac:dyDescent="0.2">
      <c r="A79" s="2">
        <v>43770</v>
      </c>
      <c r="B79">
        <v>36.5</v>
      </c>
      <c r="C79">
        <v>1</v>
      </c>
      <c r="D79">
        <v>0</v>
      </c>
      <c r="E79">
        <f t="shared" si="6"/>
        <v>37.5</v>
      </c>
      <c r="F79" s="5">
        <f t="shared" si="7"/>
        <v>1</v>
      </c>
      <c r="G79" s="3">
        <f t="shared" si="8"/>
        <v>0</v>
      </c>
      <c r="H79" s="3">
        <f>(D69+D70+D71+D72+D73+D74+D75+D76+D77+D78+D79)/(($B$69+E79)/2)</f>
        <v>0.42424242424242425</v>
      </c>
      <c r="I79" s="3">
        <f>(D75+D76+D77+D78+D79)/(($B$75+E79)/2)</f>
        <v>0.14285714285714285</v>
      </c>
      <c r="J79" s="3">
        <f t="shared" si="15"/>
        <v>0.48854961832061067</v>
      </c>
      <c r="K79" s="3">
        <f t="shared" si="16"/>
        <v>0.48854961832061067</v>
      </c>
      <c r="L79">
        <v>0</v>
      </c>
    </row>
    <row r="80" spans="1:16" x14ac:dyDescent="0.2">
      <c r="A80" s="2">
        <v>43800</v>
      </c>
      <c r="B80">
        <v>37.5</v>
      </c>
      <c r="C80">
        <v>1.5</v>
      </c>
      <c r="D80">
        <v>4</v>
      </c>
      <c r="E80">
        <f t="shared" si="6"/>
        <v>35</v>
      </c>
      <c r="F80" s="5">
        <f t="shared" si="7"/>
        <v>-2.5</v>
      </c>
      <c r="G80" s="3">
        <f t="shared" si="8"/>
        <v>0.1103448275862069</v>
      </c>
      <c r="H80" s="3">
        <f>(D69+D70+D71+D72+D73+D74+D75+D76+D77+D78+D79+D80)/(($B$69+E80)/2)</f>
        <v>0.56692913385826771</v>
      </c>
      <c r="I80" s="3">
        <f>(D75+D76+D77+D78+D79+D80)/(($B$75+E80)/2)</f>
        <v>0.26666666666666666</v>
      </c>
      <c r="J80" s="3">
        <f t="shared" si="15"/>
        <v>0.56692913385826771</v>
      </c>
      <c r="K80" s="3">
        <f t="shared" si="16"/>
        <v>0.56692913385826771</v>
      </c>
      <c r="L80">
        <v>4</v>
      </c>
      <c r="P80" s="6"/>
    </row>
    <row r="81" spans="1:12" x14ac:dyDescent="0.2">
      <c r="A81" s="2">
        <v>43831</v>
      </c>
      <c r="B81">
        <v>35</v>
      </c>
      <c r="C81">
        <v>0</v>
      </c>
      <c r="D81">
        <v>0</v>
      </c>
      <c r="E81">
        <f t="shared" si="6"/>
        <v>35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0.26666666666666666</v>
      </c>
      <c r="J81" s="3">
        <f t="shared" si="15"/>
        <v>0.47552447552447552</v>
      </c>
      <c r="K81" s="3">
        <f t="shared" si="16"/>
        <v>0.47552447552447552</v>
      </c>
      <c r="L81">
        <v>0</v>
      </c>
    </row>
    <row r="82" spans="1:12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0</v>
      </c>
      <c r="I82" s="3">
        <f>(D75+D76+D77+D78+D79+D80+D81+D82)/(($B$75+E82)/2)</f>
        <v>0.55384615384615388</v>
      </c>
      <c r="J82" s="3">
        <f t="shared" si="15"/>
        <v>0.85333333333333339</v>
      </c>
      <c r="K82" s="3">
        <f t="shared" si="16"/>
        <v>0.85333333333333339</v>
      </c>
    </row>
    <row r="83" spans="1:12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0</v>
      </c>
      <c r="I83" s="3">
        <f>(D75+D76+D77+D78+D79+D80+D81+D82+D83)/(($B$75+E83)/2)</f>
        <v>0.55384615384615388</v>
      </c>
      <c r="J83" s="3">
        <f t="shared" si="15"/>
        <v>0.83116883116883122</v>
      </c>
      <c r="K83" s="3">
        <f t="shared" si="16"/>
        <v>0.83116883116883122</v>
      </c>
    </row>
    <row r="84" spans="1:12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0</v>
      </c>
      <c r="I84" s="3">
        <f>(D75+D76+D77+D78+D79+D80+D81+D82+D83+D84)/(($B$75+E84)/2)</f>
        <v>0.55384615384615388</v>
      </c>
      <c r="J84" s="3">
        <f t="shared" si="15"/>
        <v>0.73239436619718312</v>
      </c>
      <c r="K84" s="3">
        <f t="shared" si="16"/>
        <v>0.73239436619718312</v>
      </c>
    </row>
    <row r="85" spans="1:12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0</v>
      </c>
      <c r="I85" s="3">
        <f>(D75+D76+D77+D78+D79+D80+D81+D82+D83+D84+D85)/(($B$75+E85)/2)</f>
        <v>0.55384615384615388</v>
      </c>
      <c r="J85" s="3">
        <f t="shared" si="15"/>
        <v>0.6376811594202898</v>
      </c>
      <c r="K85" s="3">
        <f t="shared" si="16"/>
        <v>0.6376811594202898</v>
      </c>
    </row>
    <row r="86" spans="1:12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0</v>
      </c>
      <c r="I86" s="3">
        <f>(D75+D76+D77+D78+D79+D80+D81+D82+D83+D84+D85+D86)/(($B$75+E86)/2)</f>
        <v>0.55384615384615388</v>
      </c>
      <c r="J86" s="3">
        <f t="shared" si="15"/>
        <v>0.55384615384615388</v>
      </c>
      <c r="K86" s="3">
        <f t="shared" si="16"/>
        <v>0.55384615384615388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4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B78">
        <v>9</v>
      </c>
      <c r="C78">
        <v>0</v>
      </c>
      <c r="D78">
        <v>0</v>
      </c>
      <c r="E78">
        <f t="shared" si="6"/>
        <v>9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0.23529411764705882</v>
      </c>
      <c r="I78" s="3">
        <f>(D75+D76+D77+D78)/(($B$75+E78)/2)</f>
        <v>0</v>
      </c>
      <c r="J78" s="3">
        <f t="shared" si="5"/>
        <v>0.47058823529411764</v>
      </c>
      <c r="K78" s="3">
        <f t="shared" ref="K78:K86" si="9">((L67-O67)+(L68-O68)+(L69-O69)+(L70-O70)+(L71-O71)+(L72-O72)+(L73-O73)+(L74-O74)+(L75-O75)+(L76-O76)+(L77-O77)+(L78-O78))/((B67+E78)/2)</f>
        <v>0.47058823529411764</v>
      </c>
    </row>
    <row r="79" spans="1:16" x14ac:dyDescent="0.2">
      <c r="A79" s="2">
        <v>43770</v>
      </c>
      <c r="B79">
        <v>9</v>
      </c>
      <c r="C79">
        <v>1</v>
      </c>
      <c r="D79">
        <v>1</v>
      </c>
      <c r="E79">
        <f t="shared" si="6"/>
        <v>9</v>
      </c>
      <c r="F79" s="5">
        <f t="shared" si="7"/>
        <v>0</v>
      </c>
      <c r="G79" s="3">
        <f t="shared" si="8"/>
        <v>0.1111111111111111</v>
      </c>
      <c r="H79" s="3">
        <f>(D69+D70+D71+D72+D73+D74+D75+D76+D77+D78+D79)/(($B$69+E79)/2)</f>
        <v>0.35294117647058826</v>
      </c>
      <c r="I79" s="3">
        <f>(D75+D76+D77+D78+D79)/(($B$75+E79)/2)</f>
        <v>0.1111111111111111</v>
      </c>
      <c r="J79" s="3">
        <f t="shared" si="5"/>
        <v>0.47058823529411764</v>
      </c>
      <c r="K79" s="3">
        <f t="shared" si="9"/>
        <v>0.47058823529411764</v>
      </c>
      <c r="L79">
        <v>1</v>
      </c>
    </row>
    <row r="80" spans="1:16" x14ac:dyDescent="0.2">
      <c r="A80" s="2">
        <v>43800</v>
      </c>
      <c r="B80">
        <v>9</v>
      </c>
      <c r="C80">
        <v>0</v>
      </c>
      <c r="D80">
        <v>0</v>
      </c>
      <c r="E80">
        <f t="shared" si="6"/>
        <v>9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0.35294117647058826</v>
      </c>
      <c r="I80" s="3">
        <f>(D75+D76+D77+D78+D79+D80)/(($B$75+E80)/2)</f>
        <v>0.1111111111111111</v>
      </c>
      <c r="J80" s="3">
        <f t="shared" si="5"/>
        <v>0.35294117647058826</v>
      </c>
      <c r="K80" s="3">
        <f t="shared" si="9"/>
        <v>0.35294117647058826</v>
      </c>
    </row>
    <row r="81" spans="1:11" x14ac:dyDescent="0.2">
      <c r="A81" s="2">
        <v>43831</v>
      </c>
      <c r="B81">
        <v>9</v>
      </c>
      <c r="C81">
        <v>0</v>
      </c>
      <c r="D81">
        <v>0</v>
      </c>
      <c r="E81">
        <f t="shared" si="6"/>
        <v>9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0.1111111111111111</v>
      </c>
      <c r="J81" s="3">
        <f t="shared" si="5"/>
        <v>0.23529411764705882</v>
      </c>
      <c r="K81" s="3">
        <f t="shared" si="9"/>
        <v>0.23529411764705882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0</v>
      </c>
      <c r="I82" s="3">
        <f>(D75+D76+D77+D78+D79+D80+D81+D82)/(($B$75+E82)/2)</f>
        <v>0.22222222222222221</v>
      </c>
      <c r="J82" s="3">
        <f t="shared" si="5"/>
        <v>0.44444444444444442</v>
      </c>
      <c r="K82" s="3">
        <f t="shared" si="9"/>
        <v>0.44444444444444442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0</v>
      </c>
      <c r="I83" s="3">
        <f>(D75+D76+D77+D78+D79+D80+D81+D82+D83)/(($B$75+E83)/2)</f>
        <v>0.22222222222222221</v>
      </c>
      <c r="J83" s="3">
        <f t="shared" si="5"/>
        <v>0.44444444444444442</v>
      </c>
      <c r="K83" s="3">
        <f t="shared" si="9"/>
        <v>0.44444444444444442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0</v>
      </c>
      <c r="I84" s="3">
        <f>(D75+D76+D77+D78+D79+D80+D81+D82+D83+D84)/(($B$75+E84)/2)</f>
        <v>0.22222222222222221</v>
      </c>
      <c r="J84" s="3">
        <f t="shared" si="5"/>
        <v>0.44444444444444442</v>
      </c>
      <c r="K84" s="3">
        <f t="shared" si="9"/>
        <v>0.44444444444444442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0</v>
      </c>
      <c r="I85" s="3">
        <f>(D75+D76+D77+D78+D79+D80+D81+D82+D83+D84+D85)/(($B$75+E85)/2)</f>
        <v>0.22222222222222221</v>
      </c>
      <c r="J85" s="3">
        <f t="shared" si="5"/>
        <v>0.44444444444444442</v>
      </c>
      <c r="K85" s="3">
        <f t="shared" si="9"/>
        <v>0.44444444444444442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0</v>
      </c>
      <c r="I86" s="3">
        <f>(D75+D76+D77+D78+D79+D80+D81+D82+D83+D84+D85+D86)/(($B$75+E86)/2)</f>
        <v>0.22222222222222221</v>
      </c>
      <c r="J86" s="3">
        <f t="shared" si="5"/>
        <v>0.22222222222222221</v>
      </c>
      <c r="K86" s="3">
        <f t="shared" si="9"/>
        <v>0.22222222222222221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9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B78">
        <v>38</v>
      </c>
      <c r="C78">
        <v>4</v>
      </c>
      <c r="D78">
        <v>1</v>
      </c>
      <c r="E78">
        <f t="shared" si="6"/>
        <v>41</v>
      </c>
      <c r="F78" s="5">
        <f t="shared" si="7"/>
        <v>3</v>
      </c>
      <c r="G78" s="3">
        <f t="shared" si="8"/>
        <v>2.5316455696202531E-2</v>
      </c>
      <c r="H78" s="3">
        <f>(D69+D70+D71+D72+D73+D74+D75+D76+D77+D78)/(($B$69+E78)/2)</f>
        <v>0.66666666666666663</v>
      </c>
      <c r="I78" s="3">
        <f>(D75+D76+D77+D78)/(($B$75+E78)/2)</f>
        <v>0.30232558139534882</v>
      </c>
      <c r="J78" s="3">
        <f t="shared" si="5"/>
        <v>0.72093023255813948</v>
      </c>
      <c r="K78" s="3">
        <f t="shared" ref="K78:K86" si="9">((L67-O67)+(L68-O68)+(L69-O69)+(L70-O70)+(L71-O71)+(L72-O72)+(L73-O73)+(L74-O74)+(L75-O75)+(L76-O76)+(L77-O77)+(L78-O78))/((B67+E78)/2)</f>
        <v>0.69767441860465118</v>
      </c>
      <c r="L78">
        <v>1</v>
      </c>
      <c r="P78" s="6"/>
    </row>
    <row r="79" spans="1:16" x14ac:dyDescent="0.2">
      <c r="A79" s="2">
        <v>43770</v>
      </c>
      <c r="B79">
        <v>41</v>
      </c>
      <c r="C79">
        <v>1</v>
      </c>
      <c r="D79">
        <v>5</v>
      </c>
      <c r="E79">
        <f t="shared" si="6"/>
        <v>37</v>
      </c>
      <c r="F79" s="5">
        <f t="shared" si="7"/>
        <v>-4</v>
      </c>
      <c r="G79" s="3">
        <f t="shared" si="8"/>
        <v>0.12820512820512819</v>
      </c>
      <c r="H79" s="3">
        <f>(D69+D70+D71+D72+D73+D74+D75+D76+D77+D78+D79)/(($B$69+E79)/2)</f>
        <v>0.82499999999999996</v>
      </c>
      <c r="I79" s="3">
        <f>(D75+D76+D77+D78+D79)/(($B$75+E79)/2)</f>
        <v>0.43902439024390244</v>
      </c>
      <c r="J79" s="3">
        <f t="shared" si="5"/>
        <v>0.87804878048780488</v>
      </c>
      <c r="K79" s="3">
        <f t="shared" si="9"/>
        <v>0.82926829268292679</v>
      </c>
      <c r="L79">
        <v>4</v>
      </c>
      <c r="M79">
        <v>1</v>
      </c>
      <c r="P79" s="6"/>
    </row>
    <row r="80" spans="1:16" x14ac:dyDescent="0.2">
      <c r="A80" s="2">
        <v>43800</v>
      </c>
      <c r="B80">
        <v>37</v>
      </c>
      <c r="C80">
        <v>6</v>
      </c>
      <c r="D80">
        <v>4</v>
      </c>
      <c r="E80">
        <f t="shared" si="6"/>
        <v>39</v>
      </c>
      <c r="F80" s="5">
        <f t="shared" si="7"/>
        <v>2</v>
      </c>
      <c r="G80" s="3">
        <f t="shared" si="8"/>
        <v>0.10526315789473684</v>
      </c>
      <c r="H80" s="3">
        <f>(D69+D70+D71+D72+D73+D74+D75+D76+D77+D78+D79+D80)/(($B$69+E80)/2)</f>
        <v>0.90243902439024393</v>
      </c>
      <c r="I80" s="3">
        <f>(D75+D76+D77+D78+D79+D80)/(($B$75+E80)/2)</f>
        <v>0.52380952380952384</v>
      </c>
      <c r="J80" s="3">
        <f t="shared" si="5"/>
        <v>0.90243902439024393</v>
      </c>
      <c r="K80" s="3">
        <f t="shared" si="9"/>
        <v>0.82926829268292679</v>
      </c>
      <c r="L80">
        <v>3</v>
      </c>
      <c r="M80">
        <v>1</v>
      </c>
      <c r="P80" s="6"/>
    </row>
    <row r="81" spans="1:16" x14ac:dyDescent="0.2">
      <c r="A81" s="2">
        <v>43831</v>
      </c>
      <c r="B81">
        <v>39</v>
      </c>
      <c r="C81">
        <v>4</v>
      </c>
      <c r="D81">
        <v>4</v>
      </c>
      <c r="E81">
        <f t="shared" si="6"/>
        <v>39</v>
      </c>
      <c r="F81" s="5">
        <f t="shared" si="7"/>
        <v>0</v>
      </c>
      <c r="G81" s="3">
        <f t="shared" si="8"/>
        <v>0.10256410256410256</v>
      </c>
      <c r="H81" s="3">
        <f>(D81)/(($B$81+E81)/2)</f>
        <v>0.10256410256410256</v>
      </c>
      <c r="I81" s="3">
        <f>(D75+D76+D77+D78+D79+D80+D81)/(($B$75+E81)/2)</f>
        <v>0.61904761904761907</v>
      </c>
      <c r="J81" s="3">
        <f>(D70+D71+D72+D73+D74+D75+D76+D77+D78+D79+D80+D81)/((B70+E81)/2)</f>
        <v>0.93827160493827155</v>
      </c>
      <c r="K81" s="3">
        <f t="shared" si="9"/>
        <v>0.86419753086419748</v>
      </c>
      <c r="L81">
        <v>4</v>
      </c>
      <c r="P81" s="6"/>
    </row>
    <row r="82" spans="1:16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0.20512820512820512</v>
      </c>
      <c r="I82" s="3">
        <f>(D75+D76+D77+D78+D79+D80+D81+D82)/(($B$75+E82)/2)</f>
        <v>1.1555555555555554</v>
      </c>
      <c r="J82" s="3">
        <f t="shared" si="5"/>
        <v>1.6744186046511629</v>
      </c>
      <c r="K82" s="3">
        <f t="shared" si="9"/>
        <v>1.5348837209302326</v>
      </c>
    </row>
    <row r="83" spans="1:16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0.20512820512820512</v>
      </c>
      <c r="I83" s="3">
        <f>(D75+D76+D77+D78+D79+D80+D81+D82+D83)/(($B$75+E83)/2)</f>
        <v>1.1555555555555554</v>
      </c>
      <c r="J83" s="3">
        <f t="shared" si="5"/>
        <v>1.5789473684210527</v>
      </c>
      <c r="K83" s="3">
        <f t="shared" si="9"/>
        <v>1.4210526315789473</v>
      </c>
    </row>
    <row r="84" spans="1:16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0.20512820512820512</v>
      </c>
      <c r="I84" s="3">
        <f>(D75+D76+D77+D78+D79+D80+D81+D82+D83+D84)/(($B$75+E84)/2)</f>
        <v>1.1555555555555554</v>
      </c>
      <c r="J84" s="3">
        <f t="shared" si="5"/>
        <v>1.3333333333333333</v>
      </c>
      <c r="K84" s="3">
        <f t="shared" si="9"/>
        <v>1.2</v>
      </c>
    </row>
    <row r="85" spans="1:16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0.20512820512820512</v>
      </c>
      <c r="I85" s="3">
        <f>(D75+D76+D77+D78+D79+D80+D81+D82+D83+D84+D85)/(($B$75+E85)/2)</f>
        <v>1.1555555555555554</v>
      </c>
      <c r="J85" s="3">
        <f t="shared" si="5"/>
        <v>1.2444444444444445</v>
      </c>
      <c r="K85" s="3">
        <f t="shared" si="9"/>
        <v>1.1111111111111112</v>
      </c>
    </row>
    <row r="86" spans="1:16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0.20512820512820512</v>
      </c>
      <c r="I86" s="3">
        <f>(D75+D76+D77+D78+D79+D80+D81+D82+D83+D84+D85+D86)/(($B$75+E86)/2)</f>
        <v>1.1555555555555554</v>
      </c>
      <c r="J86" s="3">
        <f t="shared" si="5"/>
        <v>1.1555555555555554</v>
      </c>
      <c r="K86" s="3">
        <f t="shared" si="9"/>
        <v>1.0222222222222221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6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B78">
        <v>12</v>
      </c>
      <c r="C78">
        <v>0</v>
      </c>
      <c r="D78">
        <v>0</v>
      </c>
      <c r="E78">
        <f t="shared" si="6"/>
        <v>12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0.25</v>
      </c>
      <c r="I78" s="3">
        <f>(D75+D76+D77+D78)/(($B$75+E78)/2)</f>
        <v>0.17391304347826086</v>
      </c>
      <c r="J78" s="3">
        <f t="shared" si="5"/>
        <v>0.25</v>
      </c>
      <c r="K78" s="3">
        <f t="shared" ref="K78:K86" si="9">((L67-O67)+(L68-O68)+(L69-O69)+(L70-O70)+(L71-O71)+(L72-O72)+(L73-O73)+(L74-O74)+(L75-O75)+(L76-O76)+(L77-O77)+(L78-O78))/((B67+E78)/2)</f>
        <v>0.25</v>
      </c>
    </row>
    <row r="79" spans="1:16" x14ac:dyDescent="0.2">
      <c r="A79" s="2">
        <v>43770</v>
      </c>
      <c r="B79">
        <v>12</v>
      </c>
      <c r="C79">
        <v>0</v>
      </c>
      <c r="D79">
        <v>0</v>
      </c>
      <c r="E79">
        <f t="shared" si="6"/>
        <v>12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0.25</v>
      </c>
      <c r="I79" s="3">
        <f>(D75+D76+D77+D78+D79)/(($B$75+E79)/2)</f>
        <v>0.17391304347826086</v>
      </c>
      <c r="J79" s="3">
        <f t="shared" si="5"/>
        <v>0.25</v>
      </c>
      <c r="K79" s="3">
        <f t="shared" si="9"/>
        <v>0.25</v>
      </c>
    </row>
    <row r="80" spans="1:16" x14ac:dyDescent="0.2">
      <c r="A80" s="2">
        <v>43800</v>
      </c>
      <c r="B80">
        <v>12</v>
      </c>
      <c r="C80">
        <v>0</v>
      </c>
      <c r="D80">
        <v>0</v>
      </c>
      <c r="E80">
        <f t="shared" si="6"/>
        <v>12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0.25</v>
      </c>
      <c r="I80" s="3">
        <f>(D75+D76+D77+D78+D79+D80)/(($B$75+E80)/2)</f>
        <v>0.17391304347826086</v>
      </c>
      <c r="J80" s="3">
        <f t="shared" si="5"/>
        <v>0.25</v>
      </c>
      <c r="K80" s="3">
        <f t="shared" si="9"/>
        <v>0.25</v>
      </c>
    </row>
    <row r="81" spans="1:11" x14ac:dyDescent="0.2">
      <c r="A81" s="2">
        <v>43831</v>
      </c>
      <c r="B81">
        <v>12</v>
      </c>
      <c r="C81">
        <v>0</v>
      </c>
      <c r="D81">
        <v>0</v>
      </c>
      <c r="E81">
        <f t="shared" si="6"/>
        <v>12</v>
      </c>
      <c r="F81" s="5">
        <f t="shared" si="7"/>
        <v>0</v>
      </c>
      <c r="G81" s="3">
        <f t="shared" si="8"/>
        <v>0</v>
      </c>
      <c r="H81" s="3">
        <f>(D81)/(($B$81+E81)/2)</f>
        <v>0</v>
      </c>
      <c r="I81" s="3">
        <f>(D75+D76+D77+D78+D79+D80+D81)/(($B$75+E81)/2)</f>
        <v>0.17391304347826086</v>
      </c>
      <c r="J81" s="3">
        <f t="shared" si="5"/>
        <v>0.25</v>
      </c>
      <c r="K81" s="3">
        <f t="shared" si="9"/>
        <v>0.25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0</v>
      </c>
      <c r="I82" s="3">
        <f>(D75+D76+D77+D78+D79+D80+D81+D82)/(($B$75+E82)/2)</f>
        <v>0.36363636363636365</v>
      </c>
      <c r="J82" s="3">
        <f t="shared" si="5"/>
        <v>0.5</v>
      </c>
      <c r="K82" s="3">
        <f t="shared" si="9"/>
        <v>0.5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0</v>
      </c>
      <c r="I83" s="3">
        <f>(D75+D76+D77+D78+D79+D80+D81+D82+D83)/(($B$75+E83)/2)</f>
        <v>0.36363636363636365</v>
      </c>
      <c r="J83" s="3">
        <f t="shared" si="5"/>
        <v>0.5</v>
      </c>
      <c r="K83" s="3">
        <f t="shared" si="9"/>
        <v>0.5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0</v>
      </c>
      <c r="I84" s="3">
        <f>(D75+D76+D77+D78+D79+D80+D81+D82+D83+D84)/(($B$75+E84)/2)</f>
        <v>0.36363636363636365</v>
      </c>
      <c r="J84" s="3">
        <f t="shared" si="5"/>
        <v>0.36363636363636365</v>
      </c>
      <c r="K84" s="3">
        <f t="shared" si="9"/>
        <v>0.36363636363636365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0</v>
      </c>
      <c r="I85" s="3">
        <f>(D75+D76+D77+D78+D79+D80+D81+D82+D83+D84+D85)/(($B$75+E85)/2)</f>
        <v>0.36363636363636365</v>
      </c>
      <c r="J85" s="3">
        <f t="shared" si="5"/>
        <v>0.36363636363636365</v>
      </c>
      <c r="K85" s="3">
        <f t="shared" si="9"/>
        <v>0.36363636363636365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0</v>
      </c>
      <c r="I86" s="3">
        <f>(D75+D76+D77+D78+D79+D80+D81+D82+D83+D84+D85+D86)/(($B$75+E86)/2)</f>
        <v>0.36363636363636365</v>
      </c>
      <c r="J86" s="3">
        <f t="shared" si="5"/>
        <v>0.36363636363636365</v>
      </c>
      <c r="K86" s="3">
        <f t="shared" si="9"/>
        <v>0.36363636363636365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B78">
        <v>46</v>
      </c>
      <c r="C78">
        <v>8</v>
      </c>
      <c r="D78">
        <v>2</v>
      </c>
      <c r="E78">
        <f t="shared" si="6"/>
        <v>52</v>
      </c>
      <c r="F78" s="5">
        <f t="shared" si="7"/>
        <v>6</v>
      </c>
      <c r="G78" s="3">
        <f t="shared" si="8"/>
        <v>4.0816326530612242E-2</v>
      </c>
      <c r="H78" s="3">
        <f>(D69+D70+D71+D72+D73+D74+D75+D76+D77+D78)/(($B$69+E78)/2)</f>
        <v>0.67346938775510201</v>
      </c>
      <c r="I78" s="3">
        <f>(D75+D76+D77+D78)/(($B$75+E78)/2)</f>
        <v>0.24489795918367346</v>
      </c>
      <c r="J78" s="3">
        <f t="shared" si="5"/>
        <v>0.76</v>
      </c>
      <c r="K78" s="3">
        <f t="shared" ref="K78:K86" si="9">((L67-O67)+(L68-O68)+(L69-O69)+(L70-O70)+(L71-O71)+(L72-O72)+(L73-O73)+(L74-O74)+(L75-O75)+(L76-O76)+(L77-O77)+(L78-O78))/((B67+E78)/2)</f>
        <v>0.66</v>
      </c>
      <c r="L78">
        <v>2</v>
      </c>
      <c r="P78" s="6"/>
    </row>
    <row r="79" spans="1:16" x14ac:dyDescent="0.2">
      <c r="A79" s="2">
        <v>43770</v>
      </c>
      <c r="B79">
        <v>52</v>
      </c>
      <c r="C79">
        <v>2</v>
      </c>
      <c r="D79">
        <v>1</v>
      </c>
      <c r="E79">
        <f t="shared" si="6"/>
        <v>53</v>
      </c>
      <c r="F79" s="5">
        <f t="shared" si="7"/>
        <v>1</v>
      </c>
      <c r="G79" s="3">
        <f t="shared" si="8"/>
        <v>1.9047619047619049E-2</v>
      </c>
      <c r="H79" s="3">
        <f>(D69+D70+D71+D72+D73+D74+D75+D76+D77+D78+D79)/(($B$69+E79)/2)</f>
        <v>0.68686868686868685</v>
      </c>
      <c r="I79" s="3">
        <f>(D75+D76+D77+D78+D79)/(($B$75+E79)/2)</f>
        <v>0.26262626262626265</v>
      </c>
      <c r="J79" s="3">
        <f t="shared" si="5"/>
        <v>0.72</v>
      </c>
      <c r="K79" s="3">
        <f t="shared" si="9"/>
        <v>0.62</v>
      </c>
      <c r="L79">
        <v>1</v>
      </c>
      <c r="P79" s="6"/>
    </row>
    <row r="80" spans="1:16" x14ac:dyDescent="0.2">
      <c r="A80" s="2">
        <v>43800</v>
      </c>
      <c r="B80">
        <v>53</v>
      </c>
      <c r="C80">
        <v>1</v>
      </c>
      <c r="D80">
        <v>2</v>
      </c>
      <c r="E80">
        <f t="shared" si="6"/>
        <v>52</v>
      </c>
      <c r="F80" s="5">
        <f t="shared" si="7"/>
        <v>-1</v>
      </c>
      <c r="G80" s="3">
        <f t="shared" si="8"/>
        <v>3.8095238095238099E-2</v>
      </c>
      <c r="H80" s="3">
        <f>(D69+D70+D71+D72+D73+D74+D75+D76+D77+D78+D79+D80)/(($B$69+E80)/2)</f>
        <v>0.73469387755102045</v>
      </c>
      <c r="I80" s="3">
        <f>(D75+D76+D77+D78+D79+D80)/(($B$75+E80)/2)</f>
        <v>0.30612244897959184</v>
      </c>
      <c r="J80" s="3">
        <f t="shared" si="5"/>
        <v>0.73469387755102045</v>
      </c>
      <c r="K80" s="3">
        <f t="shared" si="9"/>
        <v>0.63265306122448983</v>
      </c>
      <c r="L80">
        <v>2</v>
      </c>
      <c r="P80" s="6"/>
    </row>
    <row r="81" spans="1:16" x14ac:dyDescent="0.2">
      <c r="A81" s="2">
        <v>43831</v>
      </c>
      <c r="B81">
        <v>52</v>
      </c>
      <c r="C81">
        <v>1</v>
      </c>
      <c r="D81">
        <v>1</v>
      </c>
      <c r="E81">
        <f t="shared" si="6"/>
        <v>52</v>
      </c>
      <c r="F81" s="5">
        <f t="shared" si="7"/>
        <v>0</v>
      </c>
      <c r="G81" s="3">
        <f t="shared" si="8"/>
        <v>1.9230769230769232E-2</v>
      </c>
      <c r="H81" s="3">
        <f>(D81)/(($B$81+E81)/2)</f>
        <v>1.9230769230769232E-2</v>
      </c>
      <c r="I81" s="3">
        <f>(D75+D76+D77+D78+D79+D80+D81)/(($B$75+E81)/2)</f>
        <v>0.32653061224489793</v>
      </c>
      <c r="J81" s="3">
        <f t="shared" si="5"/>
        <v>0.66666666666666663</v>
      </c>
      <c r="K81" s="3">
        <f t="shared" si="9"/>
        <v>0.58823529411764708</v>
      </c>
      <c r="L81">
        <v>1</v>
      </c>
      <c r="P81" s="6"/>
    </row>
    <row r="82" spans="1:16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3.8461538461538464E-2</v>
      </c>
      <c r="I82" s="3">
        <f>(D75+D76+D77+D78+D79+D80+D81+D82)/(($B$75+E82)/2)</f>
        <v>0.69565217391304346</v>
      </c>
      <c r="J82" s="3">
        <f t="shared" si="5"/>
        <v>1.3061224489795917</v>
      </c>
      <c r="K82" s="3">
        <f t="shared" si="9"/>
        <v>1.1836734693877551</v>
      </c>
    </row>
    <row r="83" spans="1:16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3.8461538461538464E-2</v>
      </c>
      <c r="I83" s="3">
        <f>(D75+D76+D77+D78+D79+D80+D81+D82+D83)/(($B$75+E83)/2)</f>
        <v>0.69565217391304346</v>
      </c>
      <c r="J83" s="3">
        <f t="shared" si="5"/>
        <v>1.1428571428571428</v>
      </c>
      <c r="K83" s="3">
        <f t="shared" si="9"/>
        <v>1.0204081632653061</v>
      </c>
    </row>
    <row r="84" spans="1:16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3.8461538461538464E-2</v>
      </c>
      <c r="I84" s="3">
        <f>(D75+D76+D77+D78+D79+D80+D81+D82+D83+D84)/(($B$75+E84)/2)</f>
        <v>0.69565217391304346</v>
      </c>
      <c r="J84" s="3">
        <f t="shared" si="5"/>
        <v>0.92592592592592593</v>
      </c>
      <c r="K84" s="3">
        <f t="shared" si="9"/>
        <v>0.81481481481481477</v>
      </c>
    </row>
    <row r="85" spans="1:16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3.8461538461538464E-2</v>
      </c>
      <c r="I85" s="3">
        <f>(D75+D76+D77+D78+D79+D80+D81+D82+D83+D84+D85)/(($B$75+E85)/2)</f>
        <v>0.69565217391304346</v>
      </c>
      <c r="J85" s="3">
        <f t="shared" si="5"/>
        <v>0.86274509803921573</v>
      </c>
      <c r="K85" s="3">
        <f t="shared" si="9"/>
        <v>0.78431372549019607</v>
      </c>
    </row>
    <row r="86" spans="1:16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3.8461538461538464E-2</v>
      </c>
      <c r="I86" s="3">
        <f>(D75+D76+D77+D78+D79+D80+D81+D82+D83+D84+D85+D86)/(($B$75+E86)/2)</f>
        <v>0.69565217391304346</v>
      </c>
      <c r="J86" s="3">
        <f t="shared" si="5"/>
        <v>0.69565217391304346</v>
      </c>
      <c r="K86" s="3">
        <f t="shared" si="9"/>
        <v>0.69565217391304346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J81" sqref="J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6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6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6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6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6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6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6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6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6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6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6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6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6" x14ac:dyDescent="0.2">
      <c r="A78" s="2">
        <v>43739</v>
      </c>
      <c r="B78">
        <v>10</v>
      </c>
      <c r="C78">
        <v>0</v>
      </c>
      <c r="D78">
        <v>0</v>
      </c>
      <c r="E78">
        <f t="shared" si="6"/>
        <v>10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0.3</v>
      </c>
      <c r="I78" s="3">
        <f>(D75+D76+D77+D78)/(($B$75+E78)/2)</f>
        <v>0</v>
      </c>
      <c r="J78" s="3">
        <f t="shared" si="5"/>
        <v>0.3</v>
      </c>
      <c r="K78" s="3">
        <f t="shared" ref="K78:K86" si="9">((L67-O67)+(L68-O68)+(L69-O69)+(L70-O70)+(L71-O71)+(L72-O72)+(L73-O73)+(L74-O74)+(L75-O75)+(L76-O76)+(L77-O77)+(L78-O78))/((B67+E78)/2)</f>
        <v>0.3</v>
      </c>
    </row>
    <row r="79" spans="1:16" x14ac:dyDescent="0.2">
      <c r="A79" s="2">
        <v>43770</v>
      </c>
      <c r="B79">
        <v>10</v>
      </c>
      <c r="C79">
        <v>0</v>
      </c>
      <c r="D79">
        <v>0</v>
      </c>
      <c r="E79">
        <f t="shared" si="6"/>
        <v>10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0.3</v>
      </c>
      <c r="I79" s="3">
        <f>(D75+D76+D77+D78+D79)/(($B$75+E79)/2)</f>
        <v>0</v>
      </c>
      <c r="J79" s="3">
        <f t="shared" si="5"/>
        <v>0.3</v>
      </c>
      <c r="K79" s="3">
        <f t="shared" si="9"/>
        <v>0.3</v>
      </c>
    </row>
    <row r="80" spans="1:16" x14ac:dyDescent="0.2">
      <c r="A80" s="2">
        <v>43800</v>
      </c>
      <c r="B80">
        <v>10</v>
      </c>
      <c r="C80">
        <v>2</v>
      </c>
      <c r="D80">
        <v>1</v>
      </c>
      <c r="E80">
        <f t="shared" si="6"/>
        <v>11</v>
      </c>
      <c r="F80" s="5">
        <f t="shared" si="7"/>
        <v>1</v>
      </c>
      <c r="G80" s="3">
        <f t="shared" si="8"/>
        <v>9.5238095238095233E-2</v>
      </c>
      <c r="H80" s="3">
        <f>(D69+D70+D71+D72+D73+D74+D75+D76+D77+D78+D79+D80)/(($B$69+E80)/2)</f>
        <v>0.38095238095238093</v>
      </c>
      <c r="I80" s="3">
        <f>(D75+D76+D77+D78+D79+D80)/(($B$75+E80)/2)</f>
        <v>9.5238095238095233E-2</v>
      </c>
      <c r="J80" s="3">
        <f t="shared" si="5"/>
        <v>0.38095238095238093</v>
      </c>
      <c r="K80" s="3">
        <f t="shared" si="9"/>
        <v>0.38095238095238093</v>
      </c>
      <c r="L80">
        <v>1</v>
      </c>
      <c r="P80" s="6"/>
    </row>
    <row r="81" spans="1:16" x14ac:dyDescent="0.2">
      <c r="A81" s="2">
        <v>43831</v>
      </c>
      <c r="B81">
        <v>11</v>
      </c>
      <c r="C81">
        <v>0</v>
      </c>
      <c r="D81">
        <v>1</v>
      </c>
      <c r="E81">
        <f t="shared" si="6"/>
        <v>10</v>
      </c>
      <c r="F81" s="5">
        <f t="shared" si="7"/>
        <v>-1</v>
      </c>
      <c r="G81" s="3">
        <f t="shared" si="8"/>
        <v>9.5238095238095233E-2</v>
      </c>
      <c r="H81" s="3">
        <f>(D81)/(($B$81+E81)/2)</f>
        <v>9.5238095238095233E-2</v>
      </c>
      <c r="I81" s="3">
        <f>(D75+D76+D77+D78+D79+D80+D81)/(($B$75+E81)/2)</f>
        <v>0.2</v>
      </c>
      <c r="J81" s="3">
        <f>(D70+D71+D72+D73+D74+D75+D76+D77+D78+D79+D80+D81)/((B70+E81)/2)</f>
        <v>0.5</v>
      </c>
      <c r="K81" s="3">
        <f t="shared" si="9"/>
        <v>0.5</v>
      </c>
      <c r="L81">
        <v>1</v>
      </c>
      <c r="P81" s="6"/>
    </row>
    <row r="82" spans="1:16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>
        <f>(D81+D82)/(($B$81+E82)/2)</f>
        <v>0.18181818181818182</v>
      </c>
      <c r="I82" s="3">
        <f>(D75+D76+D77+D78+D79+D80+D81+D82)/(($B$75+E82)/2)</f>
        <v>0.4</v>
      </c>
      <c r="J82" s="3">
        <f t="shared" si="5"/>
        <v>1</v>
      </c>
      <c r="K82" s="3">
        <f t="shared" si="9"/>
        <v>1</v>
      </c>
    </row>
    <row r="83" spans="1:16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>
        <f>(D81+D82+D83)/(($B$81+E83)/2)</f>
        <v>0.18181818181818182</v>
      </c>
      <c r="I83" s="3">
        <f>(D75+D76+D77+D78+D79+D80+D81+D82+D83)/(($B$75+E83)/2)</f>
        <v>0.4</v>
      </c>
      <c r="J83" s="3">
        <f t="shared" si="5"/>
        <v>1</v>
      </c>
      <c r="K83" s="3">
        <f t="shared" si="9"/>
        <v>1</v>
      </c>
    </row>
    <row r="84" spans="1:16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>
        <f>(D81+D82+D83+D84)/(($B$81+E84)/2)</f>
        <v>0.18181818181818182</v>
      </c>
      <c r="I84" s="3">
        <f>(D75+D76+D77+D78+D79+D80+D81+D82+D83+D84)/(($B$75+E84)/2)</f>
        <v>0.4</v>
      </c>
      <c r="J84" s="3">
        <f t="shared" si="5"/>
        <v>1</v>
      </c>
      <c r="K84" s="3">
        <f t="shared" si="9"/>
        <v>1</v>
      </c>
    </row>
    <row r="85" spans="1:16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>
        <f>(D81+D82+D83+D84+D85)/(($B$81+E85)/2)</f>
        <v>0.18181818181818182</v>
      </c>
      <c r="I85" s="3">
        <f>(D75+D76+D77+D78+D79+D80+D81+D82+D83+D84+D85)/(($B$75+E85)/2)</f>
        <v>0.4</v>
      </c>
      <c r="J85" s="3">
        <f t="shared" si="5"/>
        <v>1</v>
      </c>
      <c r="K85" s="3">
        <f t="shared" si="9"/>
        <v>1</v>
      </c>
    </row>
    <row r="86" spans="1:16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>
        <f>(D81+D82+D83+D84+D85+D86)/(($B$81+E86)/2)</f>
        <v>0.18181818181818182</v>
      </c>
      <c r="I86" s="3">
        <f>(D75+D76+D77+D78+D79+D80+D81+D82+D83+D84+D85+D86)/(($B$75+E86)/2)</f>
        <v>0.4</v>
      </c>
      <c r="J86" s="3">
        <f t="shared" si="5"/>
        <v>0.4</v>
      </c>
      <c r="K86" s="3">
        <f t="shared" si="9"/>
        <v>0.4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F453A8463DF46AEBC13F03C755C46" ma:contentTypeVersion="9" ma:contentTypeDescription="Create a new document." ma:contentTypeScope="" ma:versionID="3fd23f2471bac9ea7900736ca14c4da0">
  <xsd:schema xmlns:xsd="http://www.w3.org/2001/XMLSchema" xmlns:xs="http://www.w3.org/2001/XMLSchema" xmlns:p="http://schemas.microsoft.com/office/2006/metadata/properties" xmlns:ns3="c6fa1af6-b4e3-4524-8f90-99730dc2aa13" targetNamespace="http://schemas.microsoft.com/office/2006/metadata/properties" ma:root="true" ma:fieldsID="5d7387f66a99e73a7c3c93a067db9352" ns3:_="">
    <xsd:import namespace="c6fa1af6-b4e3-4524-8f90-99730dc2a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a1af6-b4e3-4524-8f90-99730dc2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DBA2B4-8F80-42EB-A758-9B4C3DFB0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a1af6-b4e3-4524-8f90-99730dc2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694E6-42DB-4B4D-BD0D-59FB6743AA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E9FB1-DABF-4843-A17E-084DD6FE6D63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6fa1af6-b4e3-4524-8f90-99730dc2aa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2020-02-21T20:36:35Z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0x010100DA1F453A8463DF46AEBC13F03C755C46</vt:lpwstr>
  </property>
</Properties>
</file>